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820" tabRatio="500"/>
  </bookViews>
  <sheets>
    <sheet name="DATI SINTESI annuali 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6" i="1" l="1"/>
  <c r="P205" i="1"/>
  <c r="P204" i="1"/>
  <c r="P203" i="1"/>
  <c r="P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H42" i="1"/>
  <c r="H43" i="1"/>
  <c r="F42" i="1"/>
  <c r="F43" i="1"/>
  <c r="D42" i="1"/>
  <c r="D43" i="1"/>
  <c r="J27" i="1"/>
  <c r="J28" i="1"/>
  <c r="J30" i="1"/>
  <c r="J32" i="1"/>
  <c r="J34" i="1"/>
  <c r="H30" i="1"/>
  <c r="H32" i="1"/>
  <c r="H34" i="1"/>
  <c r="F30" i="1"/>
  <c r="F32" i="1"/>
  <c r="F34" i="1"/>
  <c r="D30" i="1"/>
  <c r="D32" i="1"/>
  <c r="D34" i="1"/>
  <c r="J5" i="1"/>
  <c r="J6" i="1"/>
  <c r="J9" i="1"/>
  <c r="J11" i="1"/>
  <c r="J12" i="1"/>
  <c r="J14" i="1"/>
  <c r="J15" i="1"/>
  <c r="J16" i="1"/>
  <c r="J17" i="1"/>
  <c r="J20" i="1"/>
  <c r="H6" i="1"/>
  <c r="H9" i="1"/>
  <c r="H12" i="1"/>
  <c r="H15" i="1"/>
  <c r="H17" i="1"/>
  <c r="H20" i="1"/>
  <c r="F6" i="1"/>
  <c r="F9" i="1"/>
  <c r="F12" i="1"/>
  <c r="F15" i="1"/>
  <c r="F17" i="1"/>
  <c r="F20" i="1"/>
  <c r="D6" i="1"/>
  <c r="D9" i="1"/>
  <c r="D12" i="1"/>
  <c r="D15" i="1"/>
  <c r="D17" i="1"/>
  <c r="D20" i="1"/>
  <c r="J18" i="1"/>
  <c r="H18" i="1"/>
  <c r="F18" i="1"/>
  <c r="D18" i="1"/>
  <c r="J13" i="1"/>
  <c r="H13" i="1"/>
  <c r="F13" i="1"/>
  <c r="D13" i="1"/>
  <c r="J10" i="1"/>
  <c r="H10" i="1"/>
  <c r="F10" i="1"/>
  <c r="D10" i="1"/>
  <c r="J7" i="1"/>
  <c r="H7" i="1"/>
  <c r="F7" i="1"/>
  <c r="D7" i="1"/>
</calcChain>
</file>

<file path=xl/sharedStrings.xml><?xml version="1.0" encoding="utf-8"?>
<sst xmlns="http://schemas.openxmlformats.org/spreadsheetml/2006/main" count="38" uniqueCount="38">
  <si>
    <t xml:space="preserve">INCOME STATEMENT DATA </t>
  </si>
  <si>
    <t>FINANCIAL STATEMENTS  31/12/2017</t>
  </si>
  <si>
    <t>FINANCIAL STATEMENTS  31/12/2016</t>
  </si>
  <si>
    <t>FINANCIAL STATEMENTS  31/12/2015</t>
  </si>
  <si>
    <t>FINANCIAL STATEMENTS  31/12/2014</t>
  </si>
  <si>
    <t xml:space="preserve">Revenues </t>
  </si>
  <si>
    <t>Operating costs</t>
  </si>
  <si>
    <t>Value added</t>
  </si>
  <si>
    <t>% value added</t>
  </si>
  <si>
    <t>Personnel costs</t>
  </si>
  <si>
    <t>EBITDA</t>
  </si>
  <si>
    <t>% EBITDA</t>
  </si>
  <si>
    <t>Depreciation, amortisation, and provisions</t>
  </si>
  <si>
    <t>EBIT</t>
  </si>
  <si>
    <t>% EBIT</t>
  </si>
  <si>
    <t>Net financial charges</t>
  </si>
  <si>
    <t>Pre-tax profit/(loss)</t>
  </si>
  <si>
    <t xml:space="preserve">Taxes </t>
  </si>
  <si>
    <t>Net profit/(loss) for the year</t>
  </si>
  <si>
    <t>% profit/(loss)</t>
  </si>
  <si>
    <t>EPS</t>
  </si>
  <si>
    <t>Balance sheet data</t>
  </si>
  <si>
    <t>Fixed assets</t>
  </si>
  <si>
    <t>Operating assets</t>
  </si>
  <si>
    <t>Operating liabilities</t>
  </si>
  <si>
    <t>Net working capital</t>
  </si>
  <si>
    <t>Provisions</t>
  </si>
  <si>
    <t>Net invested capital</t>
  </si>
  <si>
    <t>Net financial position</t>
  </si>
  <si>
    <t>Shareholders’ equity</t>
  </si>
  <si>
    <t>Cash Flow Statement</t>
  </si>
  <si>
    <t>A. Opening balance - cash and cash equivalents</t>
  </si>
  <si>
    <t>B. Cash flow from operations</t>
  </si>
  <si>
    <t>C. Cash flow from investment activities</t>
  </si>
  <si>
    <t>D. Revenue flow from financing activities</t>
  </si>
  <si>
    <t>E. Net increase (decrease) in cash and cash equivalents</t>
  </si>
  <si>
    <t>F. Closing balance - cash and cash equivalents</t>
  </si>
  <si>
    <t>REVENUES PER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</si>
</sst>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[$€-2]\ * #,##0.0000_-;\-[$€-2]\ * #,##0.0000_-;_-[$€-2]\ * &quot;-&quot;??_-"/>
    <numFmt numFmtId="165" formatCode="#,##0.0"/>
    <numFmt numFmtId="166" formatCode="#,##0\ ;\(#,##0\);\ \-"/>
    <numFmt numFmtId="167" formatCode="0.0%"/>
    <numFmt numFmtId="168" formatCode="_-* #,##0\ _€_-;\-* #,##0\ _€_-;_-* &quot;-&quot;??\ _€_-;_-@_-"/>
    <numFmt numFmtId="169" formatCode="#,##0.00\ ;\(#,##0.00\);\ \-"/>
    <numFmt numFmtId="170" formatCode="dd/mm/yy;@"/>
    <numFmt numFmtId="171" formatCode="_-[$€-2]\ * #,##0.00_-;\-[$€-2]\ * #,##0.00_-;_-[$€-2]\ * &quot;-&quot;??_-"/>
    <numFmt numFmtId="172" formatCode="_-* #,##0.00_-;\-* #,##0.0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0" fontId="13" fillId="0" borderId="0"/>
    <xf numFmtId="171" fontId="3" fillId="0" borderId="0"/>
    <xf numFmtId="0" fontId="13" fillId="0" borderId="0"/>
    <xf numFmtId="172" fontId="3" fillId="0" borderId="0" applyFont="0" applyFill="0" applyBorder="0" applyAlignment="0" applyProtection="0"/>
  </cellStyleXfs>
  <cellXfs count="57">
    <xf numFmtId="0" fontId="0" fillId="0" borderId="0" xfId="0"/>
    <xf numFmtId="164" fontId="4" fillId="0" borderId="0" xfId="3" applyFont="1" applyAlignment="1">
      <alignment vertical="center"/>
    </xf>
    <xf numFmtId="165" fontId="5" fillId="0" borderId="0" xfId="3" applyNumberFormat="1" applyFont="1" applyAlignment="1">
      <alignment horizontal="center" vertical="center"/>
    </xf>
    <xf numFmtId="165" fontId="5" fillId="0" borderId="0" xfId="3" applyNumberFormat="1" applyFont="1" applyFill="1" applyBorder="1" applyAlignment="1">
      <alignment horizontal="center" vertical="center"/>
    </xf>
    <xf numFmtId="165" fontId="5" fillId="0" borderId="0" xfId="3" applyNumberFormat="1" applyFont="1" applyBorder="1" applyAlignment="1">
      <alignment horizontal="center" vertical="center"/>
    </xf>
    <xf numFmtId="164" fontId="5" fillId="0" borderId="0" xfId="3" applyFont="1" applyAlignment="1">
      <alignment vertical="center"/>
    </xf>
    <xf numFmtId="166" fontId="6" fillId="0" borderId="0" xfId="2" applyNumberFormat="1" applyFont="1" applyAlignment="1">
      <alignment horizontal="center" vertical="center"/>
    </xf>
    <xf numFmtId="164" fontId="2" fillId="0" borderId="1" xfId="3" applyFont="1" applyBorder="1" applyAlignment="1">
      <alignment horizontal="center" vertical="center"/>
    </xf>
    <xf numFmtId="14" fontId="7" fillId="0" borderId="2" xfId="0" quotePrefix="1" applyNumberFormat="1" applyFont="1" applyFill="1" applyBorder="1" applyAlignment="1">
      <alignment horizontal="center" vertical="center" wrapText="1"/>
    </xf>
    <xf numFmtId="164" fontId="4" fillId="0" borderId="0" xfId="3" applyFont="1" applyFill="1" applyAlignment="1">
      <alignment vertical="center"/>
    </xf>
    <xf numFmtId="165" fontId="5" fillId="0" borderId="0" xfId="3" applyNumberFormat="1" applyFont="1" applyFill="1" applyAlignment="1">
      <alignment horizontal="center" vertical="center"/>
    </xf>
    <xf numFmtId="164" fontId="5" fillId="0" borderId="0" xfId="3" applyFont="1" applyFill="1" applyAlignment="1">
      <alignment vertical="center"/>
    </xf>
    <xf numFmtId="164" fontId="8" fillId="0" borderId="0" xfId="3" applyFont="1" applyAlignment="1">
      <alignment vertical="center"/>
    </xf>
    <xf numFmtId="165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165" fontId="3" fillId="0" borderId="0" xfId="3" applyNumberFormat="1" applyFont="1" applyFill="1" applyBorder="1" applyAlignment="1">
      <alignment horizontal="center" vertical="center"/>
    </xf>
    <xf numFmtId="165" fontId="3" fillId="0" borderId="0" xfId="3" applyNumberFormat="1" applyFont="1" applyBorder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164" fontId="3" fillId="0" borderId="0" xfId="3" applyFont="1" applyAlignment="1">
      <alignment vertical="center"/>
    </xf>
    <xf numFmtId="3" fontId="8" fillId="0" borderId="2" xfId="3" applyNumberFormat="1" applyFont="1" applyBorder="1" applyAlignment="1">
      <alignment horizontal="center" vertical="center"/>
    </xf>
    <xf numFmtId="164" fontId="10" fillId="0" borderId="0" xfId="3" applyFont="1" applyAlignment="1">
      <alignment horizontal="right" vertical="center"/>
    </xf>
    <xf numFmtId="167" fontId="10" fillId="0" borderId="0" xfId="2" applyNumberFormat="1" applyFont="1" applyAlignment="1">
      <alignment horizontal="center" vertical="center"/>
    </xf>
    <xf numFmtId="167" fontId="10" fillId="0" borderId="0" xfId="3" applyNumberFormat="1" applyFont="1" applyAlignment="1">
      <alignment horizontal="center" vertical="center"/>
    </xf>
    <xf numFmtId="165" fontId="10" fillId="0" borderId="0" xfId="3" applyNumberFormat="1" applyFont="1" applyAlignment="1">
      <alignment horizontal="center" vertical="center"/>
    </xf>
    <xf numFmtId="167" fontId="10" fillId="0" borderId="2" xfId="2" applyNumberFormat="1" applyFont="1" applyBorder="1" applyAlignment="1">
      <alignment horizontal="center" vertical="center"/>
    </xf>
    <xf numFmtId="3" fontId="3" fillId="0" borderId="2" xfId="3" applyNumberFormat="1" applyFont="1" applyBorder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6" fontId="3" fillId="0" borderId="2" xfId="3" applyNumberFormat="1" applyFont="1" applyBorder="1" applyAlignment="1">
      <alignment horizontal="center" vertical="center"/>
    </xf>
    <xf numFmtId="166" fontId="8" fillId="0" borderId="0" xfId="3" applyNumberFormat="1" applyFont="1" applyAlignment="1">
      <alignment horizontal="center" vertical="center"/>
    </xf>
    <xf numFmtId="164" fontId="3" fillId="0" borderId="0" xfId="3" applyFont="1" applyAlignment="1">
      <alignment horizontal="right" vertical="center"/>
    </xf>
    <xf numFmtId="168" fontId="8" fillId="0" borderId="2" xfId="1" applyNumberFormat="1" applyFont="1" applyBorder="1" applyAlignment="1">
      <alignment horizontal="center" vertical="center"/>
    </xf>
    <xf numFmtId="164" fontId="9" fillId="0" borderId="0" xfId="3" applyFont="1" applyAlignment="1">
      <alignment vertical="center"/>
    </xf>
    <xf numFmtId="43" fontId="10" fillId="0" borderId="0" xfId="1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center" vertical="center"/>
    </xf>
    <xf numFmtId="166" fontId="10" fillId="0" borderId="0" xfId="2" applyNumberFormat="1" applyFont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69" fontId="9" fillId="0" borderId="0" xfId="2" applyNumberFormat="1" applyFont="1" applyAlignment="1">
      <alignment horizontal="center" vertical="center"/>
    </xf>
    <xf numFmtId="167" fontId="9" fillId="0" borderId="0" xfId="2" applyNumberFormat="1" applyFont="1" applyAlignment="1">
      <alignment horizontal="center" vertical="center"/>
    </xf>
    <xf numFmtId="167" fontId="5" fillId="0" borderId="0" xfId="2" applyNumberFormat="1" applyFont="1" applyAlignment="1">
      <alignment horizontal="center" vertical="center"/>
    </xf>
    <xf numFmtId="164" fontId="2" fillId="0" borderId="2" xfId="3" applyFont="1" applyBorder="1" applyAlignment="1">
      <alignment vertical="center"/>
    </xf>
    <xf numFmtId="165" fontId="1" fillId="0" borderId="0" xfId="3" applyNumberFormat="1" applyFont="1" applyAlignment="1">
      <alignment horizontal="center" vertical="center"/>
    </xf>
    <xf numFmtId="170" fontId="2" fillId="0" borderId="2" xfId="3" applyNumberFormat="1" applyFont="1" applyBorder="1" applyAlignment="1">
      <alignment horizontal="center" vertical="center"/>
    </xf>
    <xf numFmtId="165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Border="1" applyAlignment="1">
      <alignment horizontal="center" vertical="center"/>
    </xf>
    <xf numFmtId="164" fontId="1" fillId="0" borderId="0" xfId="3" applyFont="1" applyAlignment="1">
      <alignment vertical="center"/>
    </xf>
    <xf numFmtId="3" fontId="8" fillId="0" borderId="3" xfId="3" applyNumberFormat="1" applyFont="1" applyBorder="1" applyAlignment="1">
      <alignment horizontal="center" vertical="center"/>
    </xf>
    <xf numFmtId="3" fontId="3" fillId="0" borderId="3" xfId="3" applyNumberFormat="1" applyFont="1" applyBorder="1" applyAlignment="1">
      <alignment horizontal="center" vertical="center"/>
    </xf>
    <xf numFmtId="3" fontId="3" fillId="0" borderId="4" xfId="3" applyNumberFormat="1" applyFont="1" applyBorder="1" applyAlignment="1">
      <alignment horizontal="center" vertical="center"/>
    </xf>
    <xf numFmtId="164" fontId="8" fillId="0" borderId="0" xfId="3" applyFont="1" applyFill="1" applyAlignment="1">
      <alignment vertical="center"/>
    </xf>
    <xf numFmtId="3" fontId="8" fillId="0" borderId="4" xfId="3" applyNumberFormat="1" applyFont="1" applyFill="1" applyBorder="1" applyAlignment="1">
      <alignment horizontal="center" vertical="center"/>
    </xf>
    <xf numFmtId="3" fontId="8" fillId="0" borderId="0" xfId="3" applyNumberFormat="1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/>
    </xf>
    <xf numFmtId="166" fontId="12" fillId="0" borderId="2" xfId="1" applyNumberFormat="1" applyFont="1" applyBorder="1" applyAlignment="1">
      <alignment horizontal="center" vertical="center"/>
    </xf>
    <xf numFmtId="3" fontId="8" fillId="0" borderId="4" xfId="3" applyNumberFormat="1" applyFont="1" applyBorder="1" applyAlignment="1">
      <alignment horizontal="center" vertical="center"/>
    </xf>
    <xf numFmtId="164" fontId="3" fillId="0" borderId="0" xfId="3" applyFont="1" applyBorder="1" applyAlignment="1">
      <alignment vertical="center"/>
    </xf>
    <xf numFmtId="166" fontId="3" fillId="0" borderId="0" xfId="3" applyNumberFormat="1" applyFont="1" applyAlignment="1">
      <alignment vertical="center"/>
    </xf>
  </cellXfs>
  <cellStyles count="8">
    <cellStyle name="Normale" xfId="0" builtinId="0"/>
    <cellStyle name="Normale 14" xfId="4"/>
    <cellStyle name="Normale 2 2 2" xfId="3"/>
    <cellStyle name="Normale 20 2" xfId="5"/>
    <cellStyle name="Normale 4" xfId="6"/>
    <cellStyle name="Percentuale" xfId="2" builtinId="5"/>
    <cellStyle name="Virgola" xfId="1" builtinId="3"/>
    <cellStyle name="Virgola 2" xfId="7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6"/>
  <sheetViews>
    <sheetView tabSelected="1" workbookViewId="0">
      <selection activeCell="F49" sqref="F49"/>
    </sheetView>
  </sheetViews>
  <sheetFormatPr baseColWidth="10" defaultColWidth="8.83203125" defaultRowHeight="14" x14ac:dyDescent="0"/>
  <cols>
    <col min="1" max="1" width="2.5" style="5" customWidth="1"/>
    <col min="2" max="2" width="42.33203125" style="1" bestFit="1" customWidth="1"/>
    <col min="3" max="3" width="1" style="2" customWidth="1"/>
    <col min="4" max="4" width="15" style="2" bestFit="1" customWidth="1"/>
    <col min="5" max="5" width="1" style="2" customWidth="1"/>
    <col min="6" max="6" width="12" style="2" customWidth="1"/>
    <col min="7" max="7" width="1.5" style="3" customWidth="1"/>
    <col min="8" max="8" width="12" style="2" customWidth="1"/>
    <col min="9" max="9" width="1.5" style="4" customWidth="1"/>
    <col min="10" max="10" width="12.5" style="5" bestFit="1" customWidth="1"/>
    <col min="11" max="11" width="12.1640625" style="5" customWidth="1"/>
    <col min="12" max="14" width="8.83203125" style="5"/>
    <col min="15" max="16" width="9" style="5" bestFit="1" customWidth="1"/>
    <col min="17" max="230" width="8.83203125" style="5"/>
    <col min="231" max="231" width="2.5" style="5" customWidth="1"/>
    <col min="232" max="232" width="3.1640625" style="5" customWidth="1"/>
    <col min="233" max="233" width="32" style="5" customWidth="1"/>
    <col min="234" max="234" width="3.1640625" style="5" customWidth="1"/>
    <col min="235" max="239" width="10.6640625" style="5" customWidth="1"/>
    <col min="240" max="486" width="8.83203125" style="5"/>
    <col min="487" max="487" width="2.5" style="5" customWidth="1"/>
    <col min="488" max="488" width="3.1640625" style="5" customWidth="1"/>
    <col min="489" max="489" width="32" style="5" customWidth="1"/>
    <col min="490" max="490" width="3.1640625" style="5" customWidth="1"/>
    <col min="491" max="495" width="10.6640625" style="5" customWidth="1"/>
    <col min="496" max="742" width="8.83203125" style="5"/>
    <col min="743" max="743" width="2.5" style="5" customWidth="1"/>
    <col min="744" max="744" width="3.1640625" style="5" customWidth="1"/>
    <col min="745" max="745" width="32" style="5" customWidth="1"/>
    <col min="746" max="746" width="3.1640625" style="5" customWidth="1"/>
    <col min="747" max="751" width="10.6640625" style="5" customWidth="1"/>
    <col min="752" max="998" width="8.83203125" style="5"/>
    <col min="999" max="999" width="2.5" style="5" customWidth="1"/>
    <col min="1000" max="1000" width="3.1640625" style="5" customWidth="1"/>
    <col min="1001" max="1001" width="32" style="5" customWidth="1"/>
    <col min="1002" max="1002" width="3.1640625" style="5" customWidth="1"/>
    <col min="1003" max="1007" width="10.6640625" style="5" customWidth="1"/>
    <col min="1008" max="1254" width="8.83203125" style="5"/>
    <col min="1255" max="1255" width="2.5" style="5" customWidth="1"/>
    <col min="1256" max="1256" width="3.1640625" style="5" customWidth="1"/>
    <col min="1257" max="1257" width="32" style="5" customWidth="1"/>
    <col min="1258" max="1258" width="3.1640625" style="5" customWidth="1"/>
    <col min="1259" max="1263" width="10.6640625" style="5" customWidth="1"/>
    <col min="1264" max="1510" width="8.83203125" style="5"/>
    <col min="1511" max="1511" width="2.5" style="5" customWidth="1"/>
    <col min="1512" max="1512" width="3.1640625" style="5" customWidth="1"/>
    <col min="1513" max="1513" width="32" style="5" customWidth="1"/>
    <col min="1514" max="1514" width="3.1640625" style="5" customWidth="1"/>
    <col min="1515" max="1519" width="10.6640625" style="5" customWidth="1"/>
    <col min="1520" max="1766" width="8.83203125" style="5"/>
    <col min="1767" max="1767" width="2.5" style="5" customWidth="1"/>
    <col min="1768" max="1768" width="3.1640625" style="5" customWidth="1"/>
    <col min="1769" max="1769" width="32" style="5" customWidth="1"/>
    <col min="1770" max="1770" width="3.1640625" style="5" customWidth="1"/>
    <col min="1771" max="1775" width="10.6640625" style="5" customWidth="1"/>
    <col min="1776" max="2022" width="8.83203125" style="5"/>
    <col min="2023" max="2023" width="2.5" style="5" customWidth="1"/>
    <col min="2024" max="2024" width="3.1640625" style="5" customWidth="1"/>
    <col min="2025" max="2025" width="32" style="5" customWidth="1"/>
    <col min="2026" max="2026" width="3.1640625" style="5" customWidth="1"/>
    <col min="2027" max="2031" width="10.6640625" style="5" customWidth="1"/>
    <col min="2032" max="2278" width="8.83203125" style="5"/>
    <col min="2279" max="2279" width="2.5" style="5" customWidth="1"/>
    <col min="2280" max="2280" width="3.1640625" style="5" customWidth="1"/>
    <col min="2281" max="2281" width="32" style="5" customWidth="1"/>
    <col min="2282" max="2282" width="3.1640625" style="5" customWidth="1"/>
    <col min="2283" max="2287" width="10.6640625" style="5" customWidth="1"/>
    <col min="2288" max="2534" width="8.83203125" style="5"/>
    <col min="2535" max="2535" width="2.5" style="5" customWidth="1"/>
    <col min="2536" max="2536" width="3.1640625" style="5" customWidth="1"/>
    <col min="2537" max="2537" width="32" style="5" customWidth="1"/>
    <col min="2538" max="2538" width="3.1640625" style="5" customWidth="1"/>
    <col min="2539" max="2543" width="10.6640625" style="5" customWidth="1"/>
    <col min="2544" max="2790" width="8.83203125" style="5"/>
    <col min="2791" max="2791" width="2.5" style="5" customWidth="1"/>
    <col min="2792" max="2792" width="3.1640625" style="5" customWidth="1"/>
    <col min="2793" max="2793" width="32" style="5" customWidth="1"/>
    <col min="2794" max="2794" width="3.1640625" style="5" customWidth="1"/>
    <col min="2795" max="2799" width="10.6640625" style="5" customWidth="1"/>
    <col min="2800" max="3046" width="8.83203125" style="5"/>
    <col min="3047" max="3047" width="2.5" style="5" customWidth="1"/>
    <col min="3048" max="3048" width="3.1640625" style="5" customWidth="1"/>
    <col min="3049" max="3049" width="32" style="5" customWidth="1"/>
    <col min="3050" max="3050" width="3.1640625" style="5" customWidth="1"/>
    <col min="3051" max="3055" width="10.6640625" style="5" customWidth="1"/>
    <col min="3056" max="3302" width="8.83203125" style="5"/>
    <col min="3303" max="3303" width="2.5" style="5" customWidth="1"/>
    <col min="3304" max="3304" width="3.1640625" style="5" customWidth="1"/>
    <col min="3305" max="3305" width="32" style="5" customWidth="1"/>
    <col min="3306" max="3306" width="3.1640625" style="5" customWidth="1"/>
    <col min="3307" max="3311" width="10.6640625" style="5" customWidth="1"/>
    <col min="3312" max="3558" width="8.83203125" style="5"/>
    <col min="3559" max="3559" width="2.5" style="5" customWidth="1"/>
    <col min="3560" max="3560" width="3.1640625" style="5" customWidth="1"/>
    <col min="3561" max="3561" width="32" style="5" customWidth="1"/>
    <col min="3562" max="3562" width="3.1640625" style="5" customWidth="1"/>
    <col min="3563" max="3567" width="10.6640625" style="5" customWidth="1"/>
    <col min="3568" max="3814" width="8.83203125" style="5"/>
    <col min="3815" max="3815" width="2.5" style="5" customWidth="1"/>
    <col min="3816" max="3816" width="3.1640625" style="5" customWidth="1"/>
    <col min="3817" max="3817" width="32" style="5" customWidth="1"/>
    <col min="3818" max="3818" width="3.1640625" style="5" customWidth="1"/>
    <col min="3819" max="3823" width="10.6640625" style="5" customWidth="1"/>
    <col min="3824" max="4070" width="8.83203125" style="5"/>
    <col min="4071" max="4071" width="2.5" style="5" customWidth="1"/>
    <col min="4072" max="4072" width="3.1640625" style="5" customWidth="1"/>
    <col min="4073" max="4073" width="32" style="5" customWidth="1"/>
    <col min="4074" max="4074" width="3.1640625" style="5" customWidth="1"/>
    <col min="4075" max="4079" width="10.6640625" style="5" customWidth="1"/>
    <col min="4080" max="4326" width="8.83203125" style="5"/>
    <col min="4327" max="4327" width="2.5" style="5" customWidth="1"/>
    <col min="4328" max="4328" width="3.1640625" style="5" customWidth="1"/>
    <col min="4329" max="4329" width="32" style="5" customWidth="1"/>
    <col min="4330" max="4330" width="3.1640625" style="5" customWidth="1"/>
    <col min="4331" max="4335" width="10.6640625" style="5" customWidth="1"/>
    <col min="4336" max="4582" width="8.83203125" style="5"/>
    <col min="4583" max="4583" width="2.5" style="5" customWidth="1"/>
    <col min="4584" max="4584" width="3.1640625" style="5" customWidth="1"/>
    <col min="4585" max="4585" width="32" style="5" customWidth="1"/>
    <col min="4586" max="4586" width="3.1640625" style="5" customWidth="1"/>
    <col min="4587" max="4591" width="10.6640625" style="5" customWidth="1"/>
    <col min="4592" max="4838" width="8.83203125" style="5"/>
    <col min="4839" max="4839" width="2.5" style="5" customWidth="1"/>
    <col min="4840" max="4840" width="3.1640625" style="5" customWidth="1"/>
    <col min="4841" max="4841" width="32" style="5" customWidth="1"/>
    <col min="4842" max="4842" width="3.1640625" style="5" customWidth="1"/>
    <col min="4843" max="4847" width="10.6640625" style="5" customWidth="1"/>
    <col min="4848" max="5094" width="8.83203125" style="5"/>
    <col min="5095" max="5095" width="2.5" style="5" customWidth="1"/>
    <col min="5096" max="5096" width="3.1640625" style="5" customWidth="1"/>
    <col min="5097" max="5097" width="32" style="5" customWidth="1"/>
    <col min="5098" max="5098" width="3.1640625" style="5" customWidth="1"/>
    <col min="5099" max="5103" width="10.6640625" style="5" customWidth="1"/>
    <col min="5104" max="5350" width="8.83203125" style="5"/>
    <col min="5351" max="5351" width="2.5" style="5" customWidth="1"/>
    <col min="5352" max="5352" width="3.1640625" style="5" customWidth="1"/>
    <col min="5353" max="5353" width="32" style="5" customWidth="1"/>
    <col min="5354" max="5354" width="3.1640625" style="5" customWidth="1"/>
    <col min="5355" max="5359" width="10.6640625" style="5" customWidth="1"/>
    <col min="5360" max="5606" width="8.83203125" style="5"/>
    <col min="5607" max="5607" width="2.5" style="5" customWidth="1"/>
    <col min="5608" max="5608" width="3.1640625" style="5" customWidth="1"/>
    <col min="5609" max="5609" width="32" style="5" customWidth="1"/>
    <col min="5610" max="5610" width="3.1640625" style="5" customWidth="1"/>
    <col min="5611" max="5615" width="10.6640625" style="5" customWidth="1"/>
    <col min="5616" max="5862" width="8.83203125" style="5"/>
    <col min="5863" max="5863" width="2.5" style="5" customWidth="1"/>
    <col min="5864" max="5864" width="3.1640625" style="5" customWidth="1"/>
    <col min="5865" max="5865" width="32" style="5" customWidth="1"/>
    <col min="5866" max="5866" width="3.1640625" style="5" customWidth="1"/>
    <col min="5867" max="5871" width="10.6640625" style="5" customWidth="1"/>
    <col min="5872" max="6118" width="8.83203125" style="5"/>
    <col min="6119" max="6119" width="2.5" style="5" customWidth="1"/>
    <col min="6120" max="6120" width="3.1640625" style="5" customWidth="1"/>
    <col min="6121" max="6121" width="32" style="5" customWidth="1"/>
    <col min="6122" max="6122" width="3.1640625" style="5" customWidth="1"/>
    <col min="6123" max="6127" width="10.6640625" style="5" customWidth="1"/>
    <col min="6128" max="6374" width="8.83203125" style="5"/>
    <col min="6375" max="6375" width="2.5" style="5" customWidth="1"/>
    <col min="6376" max="6376" width="3.1640625" style="5" customWidth="1"/>
    <col min="6377" max="6377" width="32" style="5" customWidth="1"/>
    <col min="6378" max="6378" width="3.1640625" style="5" customWidth="1"/>
    <col min="6379" max="6383" width="10.6640625" style="5" customWidth="1"/>
    <col min="6384" max="6630" width="8.83203125" style="5"/>
    <col min="6631" max="6631" width="2.5" style="5" customWidth="1"/>
    <col min="6632" max="6632" width="3.1640625" style="5" customWidth="1"/>
    <col min="6633" max="6633" width="32" style="5" customWidth="1"/>
    <col min="6634" max="6634" width="3.1640625" style="5" customWidth="1"/>
    <col min="6635" max="6639" width="10.6640625" style="5" customWidth="1"/>
    <col min="6640" max="6886" width="8.83203125" style="5"/>
    <col min="6887" max="6887" width="2.5" style="5" customWidth="1"/>
    <col min="6888" max="6888" width="3.1640625" style="5" customWidth="1"/>
    <col min="6889" max="6889" width="32" style="5" customWidth="1"/>
    <col min="6890" max="6890" width="3.1640625" style="5" customWidth="1"/>
    <col min="6891" max="6895" width="10.6640625" style="5" customWidth="1"/>
    <col min="6896" max="7142" width="8.83203125" style="5"/>
    <col min="7143" max="7143" width="2.5" style="5" customWidth="1"/>
    <col min="7144" max="7144" width="3.1640625" style="5" customWidth="1"/>
    <col min="7145" max="7145" width="32" style="5" customWidth="1"/>
    <col min="7146" max="7146" width="3.1640625" style="5" customWidth="1"/>
    <col min="7147" max="7151" width="10.6640625" style="5" customWidth="1"/>
    <col min="7152" max="7398" width="8.83203125" style="5"/>
    <col min="7399" max="7399" width="2.5" style="5" customWidth="1"/>
    <col min="7400" max="7400" width="3.1640625" style="5" customWidth="1"/>
    <col min="7401" max="7401" width="32" style="5" customWidth="1"/>
    <col min="7402" max="7402" width="3.1640625" style="5" customWidth="1"/>
    <col min="7403" max="7407" width="10.6640625" style="5" customWidth="1"/>
    <col min="7408" max="7654" width="8.83203125" style="5"/>
    <col min="7655" max="7655" width="2.5" style="5" customWidth="1"/>
    <col min="7656" max="7656" width="3.1640625" style="5" customWidth="1"/>
    <col min="7657" max="7657" width="32" style="5" customWidth="1"/>
    <col min="7658" max="7658" width="3.1640625" style="5" customWidth="1"/>
    <col min="7659" max="7663" width="10.6640625" style="5" customWidth="1"/>
    <col min="7664" max="7910" width="8.83203125" style="5"/>
    <col min="7911" max="7911" width="2.5" style="5" customWidth="1"/>
    <col min="7912" max="7912" width="3.1640625" style="5" customWidth="1"/>
    <col min="7913" max="7913" width="32" style="5" customWidth="1"/>
    <col min="7914" max="7914" width="3.1640625" style="5" customWidth="1"/>
    <col min="7915" max="7919" width="10.6640625" style="5" customWidth="1"/>
    <col min="7920" max="8166" width="8.83203125" style="5"/>
    <col min="8167" max="8167" width="2.5" style="5" customWidth="1"/>
    <col min="8168" max="8168" width="3.1640625" style="5" customWidth="1"/>
    <col min="8169" max="8169" width="32" style="5" customWidth="1"/>
    <col min="8170" max="8170" width="3.1640625" style="5" customWidth="1"/>
    <col min="8171" max="8175" width="10.6640625" style="5" customWidth="1"/>
    <col min="8176" max="8422" width="8.83203125" style="5"/>
    <col min="8423" max="8423" width="2.5" style="5" customWidth="1"/>
    <col min="8424" max="8424" width="3.1640625" style="5" customWidth="1"/>
    <col min="8425" max="8425" width="32" style="5" customWidth="1"/>
    <col min="8426" max="8426" width="3.1640625" style="5" customWidth="1"/>
    <col min="8427" max="8431" width="10.6640625" style="5" customWidth="1"/>
    <col min="8432" max="8678" width="8.83203125" style="5"/>
    <col min="8679" max="8679" width="2.5" style="5" customWidth="1"/>
    <col min="8680" max="8680" width="3.1640625" style="5" customWidth="1"/>
    <col min="8681" max="8681" width="32" style="5" customWidth="1"/>
    <col min="8682" max="8682" width="3.1640625" style="5" customWidth="1"/>
    <col min="8683" max="8687" width="10.6640625" style="5" customWidth="1"/>
    <col min="8688" max="8934" width="8.83203125" style="5"/>
    <col min="8935" max="8935" width="2.5" style="5" customWidth="1"/>
    <col min="8936" max="8936" width="3.1640625" style="5" customWidth="1"/>
    <col min="8937" max="8937" width="32" style="5" customWidth="1"/>
    <col min="8938" max="8938" width="3.1640625" style="5" customWidth="1"/>
    <col min="8939" max="8943" width="10.6640625" style="5" customWidth="1"/>
    <col min="8944" max="9190" width="8.83203125" style="5"/>
    <col min="9191" max="9191" width="2.5" style="5" customWidth="1"/>
    <col min="9192" max="9192" width="3.1640625" style="5" customWidth="1"/>
    <col min="9193" max="9193" width="32" style="5" customWidth="1"/>
    <col min="9194" max="9194" width="3.1640625" style="5" customWidth="1"/>
    <col min="9195" max="9199" width="10.6640625" style="5" customWidth="1"/>
    <col min="9200" max="9446" width="8.83203125" style="5"/>
    <col min="9447" max="9447" width="2.5" style="5" customWidth="1"/>
    <col min="9448" max="9448" width="3.1640625" style="5" customWidth="1"/>
    <col min="9449" max="9449" width="32" style="5" customWidth="1"/>
    <col min="9450" max="9450" width="3.1640625" style="5" customWidth="1"/>
    <col min="9451" max="9455" width="10.6640625" style="5" customWidth="1"/>
    <col min="9456" max="9702" width="8.83203125" style="5"/>
    <col min="9703" max="9703" width="2.5" style="5" customWidth="1"/>
    <col min="9704" max="9704" width="3.1640625" style="5" customWidth="1"/>
    <col min="9705" max="9705" width="32" style="5" customWidth="1"/>
    <col min="9706" max="9706" width="3.1640625" style="5" customWidth="1"/>
    <col min="9707" max="9711" width="10.6640625" style="5" customWidth="1"/>
    <col min="9712" max="9958" width="8.83203125" style="5"/>
    <col min="9959" max="9959" width="2.5" style="5" customWidth="1"/>
    <col min="9960" max="9960" width="3.1640625" style="5" customWidth="1"/>
    <col min="9961" max="9961" width="32" style="5" customWidth="1"/>
    <col min="9962" max="9962" width="3.1640625" style="5" customWidth="1"/>
    <col min="9963" max="9967" width="10.6640625" style="5" customWidth="1"/>
    <col min="9968" max="10214" width="8.83203125" style="5"/>
    <col min="10215" max="10215" width="2.5" style="5" customWidth="1"/>
    <col min="10216" max="10216" width="3.1640625" style="5" customWidth="1"/>
    <col min="10217" max="10217" width="32" style="5" customWidth="1"/>
    <col min="10218" max="10218" width="3.1640625" style="5" customWidth="1"/>
    <col min="10219" max="10223" width="10.6640625" style="5" customWidth="1"/>
    <col min="10224" max="10470" width="8.83203125" style="5"/>
    <col min="10471" max="10471" width="2.5" style="5" customWidth="1"/>
    <col min="10472" max="10472" width="3.1640625" style="5" customWidth="1"/>
    <col min="10473" max="10473" width="32" style="5" customWidth="1"/>
    <col min="10474" max="10474" width="3.1640625" style="5" customWidth="1"/>
    <col min="10475" max="10479" width="10.6640625" style="5" customWidth="1"/>
    <col min="10480" max="10726" width="8.83203125" style="5"/>
    <col min="10727" max="10727" width="2.5" style="5" customWidth="1"/>
    <col min="10728" max="10728" width="3.1640625" style="5" customWidth="1"/>
    <col min="10729" max="10729" width="32" style="5" customWidth="1"/>
    <col min="10730" max="10730" width="3.1640625" style="5" customWidth="1"/>
    <col min="10731" max="10735" width="10.6640625" style="5" customWidth="1"/>
    <col min="10736" max="10982" width="8.83203125" style="5"/>
    <col min="10983" max="10983" width="2.5" style="5" customWidth="1"/>
    <col min="10984" max="10984" width="3.1640625" style="5" customWidth="1"/>
    <col min="10985" max="10985" width="32" style="5" customWidth="1"/>
    <col min="10986" max="10986" width="3.1640625" style="5" customWidth="1"/>
    <col min="10987" max="10991" width="10.6640625" style="5" customWidth="1"/>
    <col min="10992" max="11238" width="8.83203125" style="5"/>
    <col min="11239" max="11239" width="2.5" style="5" customWidth="1"/>
    <col min="11240" max="11240" width="3.1640625" style="5" customWidth="1"/>
    <col min="11241" max="11241" width="32" style="5" customWidth="1"/>
    <col min="11242" max="11242" width="3.1640625" style="5" customWidth="1"/>
    <col min="11243" max="11247" width="10.6640625" style="5" customWidth="1"/>
    <col min="11248" max="11494" width="8.83203125" style="5"/>
    <col min="11495" max="11495" width="2.5" style="5" customWidth="1"/>
    <col min="11496" max="11496" width="3.1640625" style="5" customWidth="1"/>
    <col min="11497" max="11497" width="32" style="5" customWidth="1"/>
    <col min="11498" max="11498" width="3.1640625" style="5" customWidth="1"/>
    <col min="11499" max="11503" width="10.6640625" style="5" customWidth="1"/>
    <col min="11504" max="11750" width="8.83203125" style="5"/>
    <col min="11751" max="11751" width="2.5" style="5" customWidth="1"/>
    <col min="11752" max="11752" width="3.1640625" style="5" customWidth="1"/>
    <col min="11753" max="11753" width="32" style="5" customWidth="1"/>
    <col min="11754" max="11754" width="3.1640625" style="5" customWidth="1"/>
    <col min="11755" max="11759" width="10.6640625" style="5" customWidth="1"/>
    <col min="11760" max="12006" width="8.83203125" style="5"/>
    <col min="12007" max="12007" width="2.5" style="5" customWidth="1"/>
    <col min="12008" max="12008" width="3.1640625" style="5" customWidth="1"/>
    <col min="12009" max="12009" width="32" style="5" customWidth="1"/>
    <col min="12010" max="12010" width="3.1640625" style="5" customWidth="1"/>
    <col min="12011" max="12015" width="10.6640625" style="5" customWidth="1"/>
    <col min="12016" max="12262" width="8.83203125" style="5"/>
    <col min="12263" max="12263" width="2.5" style="5" customWidth="1"/>
    <col min="12264" max="12264" width="3.1640625" style="5" customWidth="1"/>
    <col min="12265" max="12265" width="32" style="5" customWidth="1"/>
    <col min="12266" max="12266" width="3.1640625" style="5" customWidth="1"/>
    <col min="12267" max="12271" width="10.6640625" style="5" customWidth="1"/>
    <col min="12272" max="12518" width="8.83203125" style="5"/>
    <col min="12519" max="12519" width="2.5" style="5" customWidth="1"/>
    <col min="12520" max="12520" width="3.1640625" style="5" customWidth="1"/>
    <col min="12521" max="12521" width="32" style="5" customWidth="1"/>
    <col min="12522" max="12522" width="3.1640625" style="5" customWidth="1"/>
    <col min="12523" max="12527" width="10.6640625" style="5" customWidth="1"/>
    <col min="12528" max="12774" width="8.83203125" style="5"/>
    <col min="12775" max="12775" width="2.5" style="5" customWidth="1"/>
    <col min="12776" max="12776" width="3.1640625" style="5" customWidth="1"/>
    <col min="12777" max="12777" width="32" style="5" customWidth="1"/>
    <col min="12778" max="12778" width="3.1640625" style="5" customWidth="1"/>
    <col min="12779" max="12783" width="10.6640625" style="5" customWidth="1"/>
    <col min="12784" max="13030" width="8.83203125" style="5"/>
    <col min="13031" max="13031" width="2.5" style="5" customWidth="1"/>
    <col min="13032" max="13032" width="3.1640625" style="5" customWidth="1"/>
    <col min="13033" max="13033" width="32" style="5" customWidth="1"/>
    <col min="13034" max="13034" width="3.1640625" style="5" customWidth="1"/>
    <col min="13035" max="13039" width="10.6640625" style="5" customWidth="1"/>
    <col min="13040" max="13286" width="8.83203125" style="5"/>
    <col min="13287" max="13287" width="2.5" style="5" customWidth="1"/>
    <col min="13288" max="13288" width="3.1640625" style="5" customWidth="1"/>
    <col min="13289" max="13289" width="32" style="5" customWidth="1"/>
    <col min="13290" max="13290" width="3.1640625" style="5" customWidth="1"/>
    <col min="13291" max="13295" width="10.6640625" style="5" customWidth="1"/>
    <col min="13296" max="13542" width="8.83203125" style="5"/>
    <col min="13543" max="13543" width="2.5" style="5" customWidth="1"/>
    <col min="13544" max="13544" width="3.1640625" style="5" customWidth="1"/>
    <col min="13545" max="13545" width="32" style="5" customWidth="1"/>
    <col min="13546" max="13546" width="3.1640625" style="5" customWidth="1"/>
    <col min="13547" max="13551" width="10.6640625" style="5" customWidth="1"/>
    <col min="13552" max="13798" width="8.83203125" style="5"/>
    <col min="13799" max="13799" width="2.5" style="5" customWidth="1"/>
    <col min="13800" max="13800" width="3.1640625" style="5" customWidth="1"/>
    <col min="13801" max="13801" width="32" style="5" customWidth="1"/>
    <col min="13802" max="13802" width="3.1640625" style="5" customWidth="1"/>
    <col min="13803" max="13807" width="10.6640625" style="5" customWidth="1"/>
    <col min="13808" max="14054" width="8.83203125" style="5"/>
    <col min="14055" max="14055" width="2.5" style="5" customWidth="1"/>
    <col min="14056" max="14056" width="3.1640625" style="5" customWidth="1"/>
    <col min="14057" max="14057" width="32" style="5" customWidth="1"/>
    <col min="14058" max="14058" width="3.1640625" style="5" customWidth="1"/>
    <col min="14059" max="14063" width="10.6640625" style="5" customWidth="1"/>
    <col min="14064" max="14310" width="8.83203125" style="5"/>
    <col min="14311" max="14311" width="2.5" style="5" customWidth="1"/>
    <col min="14312" max="14312" width="3.1640625" style="5" customWidth="1"/>
    <col min="14313" max="14313" width="32" style="5" customWidth="1"/>
    <col min="14314" max="14314" width="3.1640625" style="5" customWidth="1"/>
    <col min="14315" max="14319" width="10.6640625" style="5" customWidth="1"/>
    <col min="14320" max="14566" width="8.83203125" style="5"/>
    <col min="14567" max="14567" width="2.5" style="5" customWidth="1"/>
    <col min="14568" max="14568" width="3.1640625" style="5" customWidth="1"/>
    <col min="14569" max="14569" width="32" style="5" customWidth="1"/>
    <col min="14570" max="14570" width="3.1640625" style="5" customWidth="1"/>
    <col min="14571" max="14575" width="10.6640625" style="5" customWidth="1"/>
    <col min="14576" max="14822" width="8.83203125" style="5"/>
    <col min="14823" max="14823" width="2.5" style="5" customWidth="1"/>
    <col min="14824" max="14824" width="3.1640625" style="5" customWidth="1"/>
    <col min="14825" max="14825" width="32" style="5" customWidth="1"/>
    <col min="14826" max="14826" width="3.1640625" style="5" customWidth="1"/>
    <col min="14827" max="14831" width="10.6640625" style="5" customWidth="1"/>
    <col min="14832" max="15078" width="8.83203125" style="5"/>
    <col min="15079" max="15079" width="2.5" style="5" customWidth="1"/>
    <col min="15080" max="15080" width="3.1640625" style="5" customWidth="1"/>
    <col min="15081" max="15081" width="32" style="5" customWidth="1"/>
    <col min="15082" max="15082" width="3.1640625" style="5" customWidth="1"/>
    <col min="15083" max="15087" width="10.6640625" style="5" customWidth="1"/>
    <col min="15088" max="15334" width="8.83203125" style="5"/>
    <col min="15335" max="15335" width="2.5" style="5" customWidth="1"/>
    <col min="15336" max="15336" width="3.1640625" style="5" customWidth="1"/>
    <col min="15337" max="15337" width="32" style="5" customWidth="1"/>
    <col min="15338" max="15338" width="3.1640625" style="5" customWidth="1"/>
    <col min="15339" max="15343" width="10.6640625" style="5" customWidth="1"/>
    <col min="15344" max="15590" width="8.83203125" style="5"/>
    <col min="15591" max="15591" width="2.5" style="5" customWidth="1"/>
    <col min="15592" max="15592" width="3.1640625" style="5" customWidth="1"/>
    <col min="15593" max="15593" width="32" style="5" customWidth="1"/>
    <col min="15594" max="15594" width="3.1640625" style="5" customWidth="1"/>
    <col min="15595" max="15599" width="10.6640625" style="5" customWidth="1"/>
    <col min="15600" max="15846" width="8.83203125" style="5"/>
    <col min="15847" max="15847" width="2.5" style="5" customWidth="1"/>
    <col min="15848" max="15848" width="3.1640625" style="5" customWidth="1"/>
    <col min="15849" max="15849" width="32" style="5" customWidth="1"/>
    <col min="15850" max="15850" width="3.1640625" style="5" customWidth="1"/>
    <col min="15851" max="15855" width="10.6640625" style="5" customWidth="1"/>
    <col min="15856" max="16102" width="8.83203125" style="5"/>
    <col min="16103" max="16103" width="2.5" style="5" customWidth="1"/>
    <col min="16104" max="16104" width="3.1640625" style="5" customWidth="1"/>
    <col min="16105" max="16105" width="32" style="5" customWidth="1"/>
    <col min="16106" max="16106" width="3.1640625" style="5" customWidth="1"/>
    <col min="16107" max="16111" width="10.6640625" style="5" customWidth="1"/>
    <col min="16112" max="16384" width="8.83203125" style="5"/>
  </cols>
  <sheetData>
    <row r="1" spans="2:11">
      <c r="K1" s="6"/>
    </row>
    <row r="2" spans="2:11" ht="60">
      <c r="B2" s="7" t="s">
        <v>0</v>
      </c>
      <c r="D2" s="8" t="s">
        <v>1</v>
      </c>
      <c r="F2" s="8" t="s">
        <v>2</v>
      </c>
      <c r="H2" s="8" t="s">
        <v>3</v>
      </c>
      <c r="J2" s="8" t="s">
        <v>4</v>
      </c>
      <c r="K2" s="6"/>
    </row>
    <row r="3" spans="2:11" s="11" customFormat="1">
      <c r="B3" s="9"/>
      <c r="C3" s="2"/>
      <c r="D3" s="10"/>
      <c r="E3" s="2"/>
      <c r="F3" s="10"/>
      <c r="G3" s="3"/>
      <c r="H3" s="10"/>
      <c r="I3" s="4"/>
      <c r="K3" s="6"/>
    </row>
    <row r="4" spans="2:11" s="18" customFormat="1">
      <c r="B4" s="12" t="s">
        <v>5</v>
      </c>
      <c r="C4" s="13"/>
      <c r="D4" s="14">
        <v>18138707</v>
      </c>
      <c r="E4" s="13"/>
      <c r="F4" s="14">
        <v>22993206.089999996</v>
      </c>
      <c r="G4" s="15"/>
      <c r="H4" s="14">
        <v>25557517.870000001</v>
      </c>
      <c r="I4" s="16"/>
      <c r="J4" s="14">
        <v>26759796</v>
      </c>
      <c r="K4" s="17"/>
    </row>
    <row r="5" spans="2:11" s="18" customFormat="1">
      <c r="B5" s="12" t="s">
        <v>6</v>
      </c>
      <c r="C5" s="13"/>
      <c r="D5" s="14">
        <v>10649442</v>
      </c>
      <c r="E5" s="13"/>
      <c r="F5" s="14">
        <v>14883517.259999998</v>
      </c>
      <c r="G5" s="15"/>
      <c r="H5" s="14">
        <v>11019423.07</v>
      </c>
      <c r="I5" s="16"/>
      <c r="J5" s="14">
        <f>11309196+0.45</f>
        <v>11309196.449999999</v>
      </c>
      <c r="K5" s="17"/>
    </row>
    <row r="6" spans="2:11" s="13" customFormat="1">
      <c r="B6" s="12" t="s">
        <v>7</v>
      </c>
      <c r="D6" s="19">
        <f>D4-D5</f>
        <v>7489265</v>
      </c>
      <c r="F6" s="19">
        <f>F4-F5</f>
        <v>8109688.8299999982</v>
      </c>
      <c r="G6" s="15"/>
      <c r="H6" s="19">
        <f>H4-H5</f>
        <v>14538094.800000001</v>
      </c>
      <c r="I6" s="16"/>
      <c r="J6" s="19">
        <f t="shared" ref="J6" si="0">J4-J5</f>
        <v>15450599.550000001</v>
      </c>
      <c r="K6" s="17"/>
    </row>
    <row r="7" spans="2:11" s="23" customFormat="1">
      <c r="B7" s="20" t="s">
        <v>8</v>
      </c>
      <c r="C7" s="13"/>
      <c r="D7" s="21">
        <f>D6/D4</f>
        <v>0.41288858130846923</v>
      </c>
      <c r="E7" s="13"/>
      <c r="F7" s="21">
        <f>F6/F4</f>
        <v>0.3526993494624916</v>
      </c>
      <c r="G7" s="15"/>
      <c r="H7" s="21">
        <f>H6/H4</f>
        <v>0.5688382914940715</v>
      </c>
      <c r="I7" s="16"/>
      <c r="J7" s="22">
        <f t="shared" ref="J7" si="1">J6/J4</f>
        <v>0.57738106635790498</v>
      </c>
      <c r="K7" s="17"/>
    </row>
    <row r="8" spans="2:11" s="13" customFormat="1">
      <c r="B8" s="12" t="s">
        <v>9</v>
      </c>
      <c r="D8" s="19">
        <v>1474243</v>
      </c>
      <c r="F8" s="19">
        <v>1517751.32</v>
      </c>
      <c r="G8" s="15"/>
      <c r="H8" s="19">
        <v>1441617.34</v>
      </c>
      <c r="I8" s="16"/>
      <c r="J8" s="19">
        <v>1106060.45</v>
      </c>
      <c r="K8" s="17"/>
    </row>
    <row r="9" spans="2:11" s="13" customFormat="1">
      <c r="B9" s="12" t="s">
        <v>10</v>
      </c>
      <c r="D9" s="19">
        <f>D6-D8</f>
        <v>6015022</v>
      </c>
      <c r="F9" s="19">
        <f>F6-F8</f>
        <v>6591937.5099999979</v>
      </c>
      <c r="G9" s="15"/>
      <c r="H9" s="19">
        <f>H6-H8</f>
        <v>13096477.460000001</v>
      </c>
      <c r="I9" s="16"/>
      <c r="J9" s="19">
        <f>J6-J8</f>
        <v>14344539.100000001</v>
      </c>
      <c r="K9" s="17"/>
    </row>
    <row r="10" spans="2:11" s="23" customFormat="1">
      <c r="B10" s="20" t="s">
        <v>11</v>
      </c>
      <c r="C10" s="13"/>
      <c r="D10" s="24">
        <f>D9/D4</f>
        <v>0.33161250137620063</v>
      </c>
      <c r="E10" s="13"/>
      <c r="F10" s="24">
        <f>F9/F4</f>
        <v>0.28669066350285555</v>
      </c>
      <c r="G10" s="15"/>
      <c r="H10" s="24">
        <f>H9/H4</f>
        <v>0.51243150945315175</v>
      </c>
      <c r="I10" s="16"/>
      <c r="J10" s="22">
        <f t="shared" ref="J10" si="2">J9/J4</f>
        <v>0.53604814849859095</v>
      </c>
      <c r="K10" s="17"/>
    </row>
    <row r="11" spans="2:11" s="13" customFormat="1">
      <c r="B11" s="12" t="s">
        <v>12</v>
      </c>
      <c r="D11" s="25">
        <v>4117638.5</v>
      </c>
      <c r="F11" s="25">
        <v>3422348.6799999988</v>
      </c>
      <c r="G11" s="15"/>
      <c r="H11" s="25">
        <v>2951730.639999982</v>
      </c>
      <c r="I11" s="16"/>
      <c r="J11" s="25">
        <f>4340563-0.45</f>
        <v>4340562.55</v>
      </c>
      <c r="K11" s="17"/>
    </row>
    <row r="12" spans="2:11" s="13" customFormat="1">
      <c r="B12" s="12" t="s">
        <v>13</v>
      </c>
      <c r="D12" s="19">
        <f>D9-D11</f>
        <v>1897383.5</v>
      </c>
      <c r="F12" s="19">
        <f>F9-F11</f>
        <v>3169588.8299999991</v>
      </c>
      <c r="G12" s="15"/>
      <c r="H12" s="19">
        <f>H9-H11</f>
        <v>10144746.820000019</v>
      </c>
      <c r="I12" s="16"/>
      <c r="J12" s="19">
        <f t="shared" ref="J12" si="3">J9-J11</f>
        <v>10003976.550000001</v>
      </c>
      <c r="K12" s="17"/>
    </row>
    <row r="13" spans="2:11" s="13" customFormat="1">
      <c r="B13" s="20" t="s">
        <v>14</v>
      </c>
      <c r="D13" s="24">
        <f>D12/D4</f>
        <v>0.10460412090012811</v>
      </c>
      <c r="F13" s="24">
        <f>F12/F4</f>
        <v>0.1378489288354828</v>
      </c>
      <c r="G13" s="15"/>
      <c r="H13" s="24">
        <f>H12/H4</f>
        <v>0.39693787446816792</v>
      </c>
      <c r="I13" s="16"/>
      <c r="J13" s="26">
        <f t="shared" ref="J13" si="4">J12/J4</f>
        <v>0.37384352817936284</v>
      </c>
      <c r="K13" s="17"/>
    </row>
    <row r="14" spans="2:11" s="13" customFormat="1">
      <c r="B14" s="12" t="s">
        <v>15</v>
      </c>
      <c r="D14" s="27">
        <v>-79283</v>
      </c>
      <c r="F14" s="27">
        <v>-3838.079999999999</v>
      </c>
      <c r="G14" s="15"/>
      <c r="H14" s="27">
        <v>-4100.4400000000005</v>
      </c>
      <c r="I14" s="16"/>
      <c r="J14" s="28">
        <f>-30138+0.45</f>
        <v>-30137.55</v>
      </c>
      <c r="K14" s="17"/>
    </row>
    <row r="15" spans="2:11" s="13" customFormat="1">
      <c r="B15" s="12" t="s">
        <v>16</v>
      </c>
      <c r="D15" s="19">
        <f>D12+D14</f>
        <v>1818100.5</v>
      </c>
      <c r="F15" s="19">
        <f>F12+F14</f>
        <v>3165750.7499999991</v>
      </c>
      <c r="G15" s="15"/>
      <c r="H15" s="19">
        <f>H12+H14</f>
        <v>10140646.380000019</v>
      </c>
      <c r="I15" s="16"/>
      <c r="J15" s="29">
        <f t="shared" ref="J15" si="5">J12+J14</f>
        <v>9973839</v>
      </c>
      <c r="K15" s="17"/>
    </row>
    <row r="16" spans="2:11" s="13" customFormat="1">
      <c r="B16" s="30" t="s">
        <v>17</v>
      </c>
      <c r="D16" s="27">
        <v>-338722</v>
      </c>
      <c r="F16" s="27">
        <v>-362963.18</v>
      </c>
      <c r="G16" s="15"/>
      <c r="H16" s="27">
        <v>-3055062.86</v>
      </c>
      <c r="I16" s="16"/>
      <c r="J16" s="28">
        <f>-3500551+0.45</f>
        <v>-3500550.55</v>
      </c>
      <c r="K16" s="17"/>
    </row>
    <row r="17" spans="2:11" s="13" customFormat="1">
      <c r="B17" s="12" t="s">
        <v>18</v>
      </c>
      <c r="D17" s="19">
        <f>SUM(D15:D16)</f>
        <v>1479378.5</v>
      </c>
      <c r="F17" s="19">
        <f>SUM(F15:F16)</f>
        <v>2802787.5699999989</v>
      </c>
      <c r="G17" s="15"/>
      <c r="H17" s="19">
        <f>SUM(H15:H16)</f>
        <v>7085583.52000002</v>
      </c>
      <c r="I17" s="16"/>
      <c r="J17" s="31">
        <f t="shared" ref="J17" si="6">SUM(J15:J16)</f>
        <v>6473288.4500000002</v>
      </c>
      <c r="K17" s="17"/>
    </row>
    <row r="18" spans="2:11" s="21" customFormat="1">
      <c r="B18" s="20" t="s">
        <v>19</v>
      </c>
      <c r="C18" s="13"/>
      <c r="D18" s="24">
        <f>D17/D4</f>
        <v>8.1559203751403006E-2</v>
      </c>
      <c r="E18" s="13"/>
      <c r="F18" s="24">
        <f>F17/F4</f>
        <v>0.12189633577106773</v>
      </c>
      <c r="G18" s="15"/>
      <c r="H18" s="24">
        <f>H17/H4</f>
        <v>0.27724067556330423</v>
      </c>
      <c r="I18" s="16"/>
      <c r="J18" s="24">
        <f t="shared" ref="J18" si="7">J17/J4</f>
        <v>0.24190350516872403</v>
      </c>
      <c r="K18" s="17"/>
    </row>
    <row r="19" spans="2:11" s="21" customFormat="1">
      <c r="B19" s="32"/>
      <c r="C19" s="13"/>
      <c r="D19" s="33"/>
      <c r="E19" s="13"/>
      <c r="F19" s="33"/>
      <c r="G19" s="15"/>
      <c r="H19" s="34"/>
      <c r="I19" s="16"/>
      <c r="J19" s="35"/>
      <c r="K19" s="17"/>
    </row>
    <row r="20" spans="2:11" s="38" customFormat="1">
      <c r="B20" s="32" t="s">
        <v>20</v>
      </c>
      <c r="C20" s="13"/>
      <c r="D20" s="36">
        <f>D17/22491480</f>
        <v>6.5775062379176477E-2</v>
      </c>
      <c r="E20" s="13"/>
      <c r="F20" s="36">
        <f>F17/22491480</f>
        <v>0.1246155241896042</v>
      </c>
      <c r="G20" s="15"/>
      <c r="H20" s="36">
        <f>H17/22316000</f>
        <v>0.31751136045886447</v>
      </c>
      <c r="I20" s="16"/>
      <c r="J20" s="37">
        <f t="shared" ref="J20" si="8">J17/22316000</f>
        <v>0.29007386852482525</v>
      </c>
      <c r="K20" s="17"/>
    </row>
    <row r="21" spans="2:11" s="39" customFormat="1">
      <c r="B21" s="1"/>
      <c r="C21" s="2"/>
      <c r="D21" s="2"/>
      <c r="E21" s="2"/>
      <c r="F21" s="2"/>
      <c r="G21" s="3"/>
      <c r="H21" s="2"/>
      <c r="I21" s="4"/>
    </row>
    <row r="25" spans="2:11" s="45" customFormat="1" ht="15">
      <c r="B25" s="40" t="s">
        <v>21</v>
      </c>
      <c r="C25" s="41"/>
      <c r="D25" s="42">
        <v>43100</v>
      </c>
      <c r="E25" s="41"/>
      <c r="F25" s="42">
        <v>42735</v>
      </c>
      <c r="G25" s="43"/>
      <c r="H25" s="42">
        <v>42369</v>
      </c>
      <c r="I25" s="44"/>
      <c r="J25" s="42">
        <v>42004</v>
      </c>
    </row>
    <row r="27" spans="2:11" s="18" customFormat="1">
      <c r="B27" s="12" t="s">
        <v>22</v>
      </c>
      <c r="C27" s="13"/>
      <c r="D27" s="46">
        <v>13839746</v>
      </c>
      <c r="E27" s="13"/>
      <c r="F27" s="46">
        <v>10929424.140000001</v>
      </c>
      <c r="G27" s="15"/>
      <c r="H27" s="46">
        <v>7081799.4499999983</v>
      </c>
      <c r="I27" s="16"/>
      <c r="J27" s="46">
        <f>5044069+0.45</f>
        <v>5044069.45</v>
      </c>
    </row>
    <row r="28" spans="2:11" s="18" customFormat="1">
      <c r="B28" s="30" t="s">
        <v>23</v>
      </c>
      <c r="C28" s="13"/>
      <c r="D28" s="47">
        <v>13344349.800000001</v>
      </c>
      <c r="E28" s="13"/>
      <c r="F28" s="47">
        <v>17979534.150000002</v>
      </c>
      <c r="G28" s="15"/>
      <c r="H28" s="47">
        <v>17358480.100000001</v>
      </c>
      <c r="I28" s="16"/>
      <c r="J28" s="47">
        <f>14231148-0.45</f>
        <v>14231147.550000001</v>
      </c>
    </row>
    <row r="29" spans="2:11" s="18" customFormat="1">
      <c r="B29" s="30" t="s">
        <v>24</v>
      </c>
      <c r="C29" s="13"/>
      <c r="D29" s="48">
        <v>7218759.5199999996</v>
      </c>
      <c r="E29" s="13"/>
      <c r="F29" s="48">
        <v>6684357.6999999993</v>
      </c>
      <c r="G29" s="15"/>
      <c r="H29" s="48">
        <v>6202026.1100000013</v>
      </c>
      <c r="I29" s="16"/>
      <c r="J29" s="48">
        <v>9330777</v>
      </c>
    </row>
    <row r="30" spans="2:11" s="18" customFormat="1">
      <c r="B30" s="49" t="s">
        <v>25</v>
      </c>
      <c r="C30" s="13"/>
      <c r="D30" s="50">
        <f>D28-D29</f>
        <v>6125590.2800000012</v>
      </c>
      <c r="E30" s="13"/>
      <c r="F30" s="50">
        <f>F28-F29</f>
        <v>11295176.450000003</v>
      </c>
      <c r="G30" s="15"/>
      <c r="H30" s="50">
        <f>H28-H29</f>
        <v>11156453.99</v>
      </c>
      <c r="I30" s="16"/>
      <c r="J30" s="50">
        <f t="shared" ref="J30" si="9">J28-J29</f>
        <v>4900370.5500000007</v>
      </c>
    </row>
    <row r="31" spans="2:11" s="18" customFormat="1">
      <c r="B31" s="49" t="s">
        <v>26</v>
      </c>
      <c r="C31" s="13"/>
      <c r="D31" s="51">
        <v>5164558.7500999998</v>
      </c>
      <c r="E31" s="13"/>
      <c r="F31" s="51">
        <v>5324309.3900000006</v>
      </c>
      <c r="G31" s="15"/>
      <c r="H31" s="51">
        <v>4667374.49</v>
      </c>
      <c r="I31" s="16"/>
      <c r="J31" s="51">
        <v>2828833</v>
      </c>
    </row>
    <row r="32" spans="2:11" s="18" customFormat="1">
      <c r="B32" s="49" t="s">
        <v>27</v>
      </c>
      <c r="C32" s="13"/>
      <c r="D32" s="52">
        <f>D27+D30-D31</f>
        <v>14800777.529900001</v>
      </c>
      <c r="E32" s="13"/>
      <c r="F32" s="52">
        <f>F27+F30-F31</f>
        <v>16900291.200000003</v>
      </c>
      <c r="G32" s="15"/>
      <c r="H32" s="52">
        <f>H27+H30-H31</f>
        <v>13570878.949999997</v>
      </c>
      <c r="I32" s="16"/>
      <c r="J32" s="52">
        <f>J27+J30-J31</f>
        <v>7115607</v>
      </c>
    </row>
    <row r="33" spans="2:10" s="18" customFormat="1">
      <c r="B33" s="49" t="s">
        <v>28</v>
      </c>
      <c r="C33" s="13"/>
      <c r="D33" s="53">
        <v>-6218889</v>
      </c>
      <c r="E33" s="13"/>
      <c r="F33" s="53">
        <v>-3848560.86</v>
      </c>
      <c r="G33" s="15"/>
      <c r="H33" s="53">
        <v>-6354774.1199999992</v>
      </c>
      <c r="I33" s="16"/>
      <c r="J33" s="53">
        <v>-7524463</v>
      </c>
    </row>
    <row r="34" spans="2:10" s="18" customFormat="1">
      <c r="B34" s="12" t="s">
        <v>29</v>
      </c>
      <c r="C34" s="13"/>
      <c r="D34" s="54">
        <f>D32-D33</f>
        <v>21019666.529899999</v>
      </c>
      <c r="E34" s="13"/>
      <c r="F34" s="54">
        <f>F32-F33</f>
        <v>20748852.060000002</v>
      </c>
      <c r="G34" s="15"/>
      <c r="H34" s="54">
        <f>H32-H33</f>
        <v>19925653.069999997</v>
      </c>
      <c r="I34" s="16"/>
      <c r="J34" s="54">
        <f t="shared" ref="J34" si="10">J32-J33</f>
        <v>14640070</v>
      </c>
    </row>
    <row r="37" spans="2:10" s="45" customFormat="1" ht="15">
      <c r="B37" s="40" t="s">
        <v>30</v>
      </c>
      <c r="C37" s="41"/>
      <c r="D37" s="42">
        <v>43100</v>
      </c>
      <c r="E37" s="41"/>
      <c r="F37" s="42">
        <v>42735</v>
      </c>
      <c r="G37" s="43"/>
      <c r="H37" s="42">
        <v>42369</v>
      </c>
      <c r="I37" s="44"/>
      <c r="J37" s="42">
        <v>42004</v>
      </c>
    </row>
    <row r="38" spans="2:10" s="18" customFormat="1">
      <c r="B38" s="55" t="s">
        <v>31</v>
      </c>
      <c r="C38" s="16"/>
      <c r="D38" s="27">
        <v>3848561</v>
      </c>
      <c r="E38" s="16"/>
      <c r="F38" s="27">
        <v>6354774.1199999992</v>
      </c>
      <c r="G38" s="15"/>
      <c r="H38" s="27">
        <v>7524462</v>
      </c>
      <c r="I38" s="16"/>
      <c r="J38" s="56">
        <v>615038</v>
      </c>
    </row>
    <row r="39" spans="2:10" s="18" customFormat="1">
      <c r="B39" s="55" t="s">
        <v>32</v>
      </c>
      <c r="C39" s="16"/>
      <c r="D39" s="27">
        <v>10741196</v>
      </c>
      <c r="E39" s="16"/>
      <c r="F39" s="27">
        <v>6498660.5700000003</v>
      </c>
      <c r="G39" s="15"/>
      <c r="H39" s="27">
        <v>5619306</v>
      </c>
      <c r="I39" s="16"/>
      <c r="J39" s="56">
        <v>8246630</v>
      </c>
    </row>
    <row r="40" spans="2:10" s="18" customFormat="1">
      <c r="B40" s="55" t="s">
        <v>33</v>
      </c>
      <c r="C40" s="16"/>
      <c r="D40" s="27">
        <v>-7174534</v>
      </c>
      <c r="E40" s="16"/>
      <c r="F40" s="27">
        <v>-7025272.7100000009</v>
      </c>
      <c r="G40" s="15"/>
      <c r="H40" s="27">
        <v>-4988995</v>
      </c>
      <c r="I40" s="16"/>
      <c r="J40" s="56">
        <v>-7554077</v>
      </c>
    </row>
    <row r="41" spans="2:10" s="18" customFormat="1">
      <c r="B41" s="55" t="s">
        <v>34</v>
      </c>
      <c r="C41" s="16"/>
      <c r="D41" s="27">
        <v>-1196334</v>
      </c>
      <c r="E41" s="16"/>
      <c r="F41" s="27">
        <v>-1979588.52</v>
      </c>
      <c r="G41" s="15"/>
      <c r="H41" s="27">
        <v>-1800000</v>
      </c>
      <c r="I41" s="16"/>
      <c r="J41" s="56">
        <v>6216873</v>
      </c>
    </row>
    <row r="42" spans="2:10" s="18" customFormat="1">
      <c r="B42" s="55" t="s">
        <v>35</v>
      </c>
      <c r="C42" s="16"/>
      <c r="D42" s="27">
        <f>SUM(D39:D41)</f>
        <v>2370328</v>
      </c>
      <c r="E42" s="16"/>
      <c r="F42" s="27">
        <f>SUM(F39:F41)</f>
        <v>-2506200.6600000006</v>
      </c>
      <c r="G42" s="15"/>
      <c r="H42" s="27">
        <f>SUM(H39:H41)</f>
        <v>-1169689</v>
      </c>
      <c r="I42" s="16"/>
      <c r="J42" s="56">
        <v>6909425</v>
      </c>
    </row>
    <row r="43" spans="2:10" s="18" customFormat="1">
      <c r="B43" s="55" t="s">
        <v>36</v>
      </c>
      <c r="C43" s="16"/>
      <c r="D43" s="27">
        <f>D38+D42</f>
        <v>6218889</v>
      </c>
      <c r="E43" s="16"/>
      <c r="F43" s="27">
        <f>F38+F42</f>
        <v>3848573.4599999986</v>
      </c>
      <c r="G43" s="15"/>
      <c r="H43" s="27">
        <f>H38+H42+0.51</f>
        <v>6354773.5099999998</v>
      </c>
      <c r="I43" s="16"/>
      <c r="J43" s="56">
        <v>7524463</v>
      </c>
    </row>
    <row r="151" spans="2:9">
      <c r="B151" s="1" t="s">
        <v>37</v>
      </c>
      <c r="C151" s="5"/>
      <c r="D151" s="5"/>
      <c r="E151" s="5"/>
      <c r="F151" s="5"/>
      <c r="G151" s="5"/>
      <c r="H151" s="5"/>
      <c r="I151" s="5"/>
    </row>
    <row r="168" spans="2:15">
      <c r="B168" s="5"/>
      <c r="C168" s="5"/>
      <c r="D168" s="5"/>
      <c r="E168" s="5"/>
      <c r="F168" s="5"/>
      <c r="G168" s="5"/>
      <c r="H168" s="5"/>
      <c r="I168" s="5"/>
    </row>
    <row r="169" spans="2:15">
      <c r="B169" s="5"/>
      <c r="C169" s="5"/>
      <c r="D169" s="5"/>
      <c r="E169" s="5"/>
      <c r="F169" s="5"/>
      <c r="G169" s="5"/>
      <c r="H169" s="5"/>
      <c r="I169" s="5"/>
      <c r="O169" s="5" t="e">
        <f>+#REF!-N169</f>
        <v>#REF!</v>
      </c>
    </row>
    <row r="170" spans="2:15">
      <c r="B170" s="5"/>
      <c r="C170" s="5"/>
      <c r="D170" s="5"/>
      <c r="E170" s="5"/>
      <c r="F170" s="5"/>
      <c r="G170" s="5"/>
      <c r="H170" s="5"/>
      <c r="I170" s="5"/>
      <c r="O170" s="5" t="e">
        <f>+#REF!-N170</f>
        <v>#REF!</v>
      </c>
    </row>
    <row r="171" spans="2:15">
      <c r="B171" s="5"/>
      <c r="C171" s="5"/>
      <c r="D171" s="5"/>
      <c r="E171" s="5"/>
      <c r="F171" s="5"/>
      <c r="G171" s="5"/>
      <c r="H171" s="5"/>
      <c r="I171" s="5"/>
      <c r="O171" s="5" t="e">
        <f>+#REF!-N171</f>
        <v>#REF!</v>
      </c>
    </row>
    <row r="172" spans="2:15">
      <c r="B172" s="5"/>
      <c r="C172" s="5"/>
      <c r="D172" s="5"/>
      <c r="E172" s="5"/>
      <c r="F172" s="5"/>
      <c r="G172" s="5"/>
      <c r="H172" s="5"/>
      <c r="I172" s="5"/>
      <c r="O172" s="5" t="e">
        <f>+#REF!-N172</f>
        <v>#REF!</v>
      </c>
    </row>
    <row r="173" spans="2:15">
      <c r="B173" s="5"/>
      <c r="C173" s="5"/>
      <c r="D173" s="5"/>
      <c r="E173" s="5"/>
      <c r="F173" s="5"/>
      <c r="G173" s="5"/>
      <c r="H173" s="5"/>
      <c r="I173" s="5"/>
      <c r="O173" s="5" t="e">
        <f>+#REF!-N173</f>
        <v>#REF!</v>
      </c>
    </row>
    <row r="174" spans="2:15">
      <c r="B174" s="5"/>
      <c r="C174" s="5"/>
      <c r="D174" s="5"/>
      <c r="E174" s="5"/>
      <c r="F174" s="5"/>
      <c r="G174" s="5"/>
      <c r="H174" s="5"/>
      <c r="I174" s="5"/>
      <c r="O174" s="5" t="e">
        <f>+#REF!-N174</f>
        <v>#REF!</v>
      </c>
    </row>
    <row r="175" spans="2:15">
      <c r="B175" s="5"/>
      <c r="C175" s="5"/>
      <c r="D175" s="5"/>
      <c r="E175" s="5"/>
      <c r="F175" s="5"/>
      <c r="G175" s="5"/>
      <c r="H175" s="5"/>
      <c r="I175" s="5"/>
      <c r="O175" s="5" t="e">
        <f>+#REF!-N175</f>
        <v>#REF!</v>
      </c>
    </row>
    <row r="176" spans="2:15">
      <c r="B176" s="5"/>
      <c r="C176" s="5"/>
      <c r="D176" s="5"/>
      <c r="E176" s="5"/>
      <c r="F176" s="5"/>
      <c r="G176" s="5"/>
      <c r="H176" s="5"/>
      <c r="I176" s="5"/>
      <c r="O176" s="5" t="e">
        <f>+#REF!-N176</f>
        <v>#REF!</v>
      </c>
    </row>
    <row r="177" spans="2:15">
      <c r="B177" s="5"/>
      <c r="C177" s="5"/>
      <c r="D177" s="5"/>
      <c r="E177" s="5"/>
      <c r="F177" s="5"/>
      <c r="G177" s="5"/>
      <c r="H177" s="5"/>
      <c r="I177" s="5"/>
      <c r="O177" s="5" t="e">
        <f>+#REF!-N177</f>
        <v>#REF!</v>
      </c>
    </row>
    <row r="178" spans="2:15">
      <c r="B178" s="5"/>
      <c r="C178" s="5"/>
      <c r="D178" s="5"/>
      <c r="E178" s="5"/>
      <c r="F178" s="5"/>
      <c r="G178" s="5"/>
      <c r="H178" s="5"/>
      <c r="I178" s="5"/>
      <c r="O178" s="5" t="e">
        <f>+#REF!-N178</f>
        <v>#REF!</v>
      </c>
    </row>
    <row r="179" spans="2:15">
      <c r="B179" s="5"/>
      <c r="C179" s="5"/>
      <c r="D179" s="5"/>
      <c r="E179" s="5"/>
      <c r="F179" s="5"/>
      <c r="G179" s="5"/>
      <c r="H179" s="5"/>
      <c r="I179" s="5"/>
      <c r="O179" s="5" t="e">
        <f>+#REF!-N179</f>
        <v>#REF!</v>
      </c>
    </row>
    <row r="180" spans="2:15">
      <c r="B180" s="5"/>
      <c r="C180" s="5"/>
      <c r="D180" s="5"/>
      <c r="E180" s="5"/>
      <c r="F180" s="5"/>
      <c r="G180" s="5"/>
      <c r="H180" s="5"/>
      <c r="I180" s="5"/>
      <c r="O180" s="5" t="e">
        <f>+#REF!-N180</f>
        <v>#REF!</v>
      </c>
    </row>
    <row r="181" spans="2:15">
      <c r="B181" s="5"/>
      <c r="C181" s="5"/>
      <c r="D181" s="5"/>
      <c r="E181" s="5"/>
      <c r="F181" s="5"/>
      <c r="G181" s="5"/>
      <c r="H181" s="5"/>
      <c r="I181" s="5"/>
      <c r="O181" s="5" t="e">
        <f>+#REF!-N181</f>
        <v>#REF!</v>
      </c>
    </row>
    <row r="182" spans="2:15">
      <c r="B182" s="5"/>
      <c r="C182" s="5"/>
      <c r="D182" s="5"/>
      <c r="E182" s="5"/>
      <c r="F182" s="5"/>
      <c r="G182" s="5"/>
      <c r="H182" s="5"/>
      <c r="I182" s="5"/>
      <c r="O182" s="5" t="e">
        <f>+#REF!-N182</f>
        <v>#REF!</v>
      </c>
    </row>
    <row r="183" spans="2:15">
      <c r="B183" s="5"/>
      <c r="C183" s="5"/>
      <c r="D183" s="5"/>
      <c r="E183" s="5"/>
      <c r="F183" s="5"/>
      <c r="G183" s="5"/>
      <c r="H183" s="5"/>
      <c r="I183" s="5"/>
      <c r="O183" s="5" t="e">
        <f>+#REF!-N183</f>
        <v>#REF!</v>
      </c>
    </row>
    <row r="184" spans="2:15">
      <c r="B184" s="5"/>
      <c r="C184" s="5"/>
      <c r="D184" s="5"/>
      <c r="E184" s="5"/>
      <c r="F184" s="5"/>
      <c r="G184" s="5"/>
      <c r="H184" s="5"/>
      <c r="I184" s="5"/>
      <c r="O184" s="5" t="e">
        <f>+#REF!-N184</f>
        <v>#REF!</v>
      </c>
    </row>
    <row r="185" spans="2:15">
      <c r="B185" s="5"/>
      <c r="C185" s="5"/>
      <c r="D185" s="5"/>
      <c r="E185" s="5"/>
      <c r="F185" s="5"/>
      <c r="G185" s="5"/>
      <c r="H185" s="5"/>
      <c r="I185" s="5"/>
      <c r="O185" s="5" t="e">
        <f>+#REF!-N185</f>
        <v>#REF!</v>
      </c>
    </row>
    <row r="186" spans="2:15">
      <c r="B186" s="5"/>
      <c r="C186" s="5"/>
      <c r="D186" s="5"/>
      <c r="E186" s="5"/>
      <c r="F186" s="5"/>
      <c r="G186" s="5"/>
      <c r="H186" s="5"/>
      <c r="I186" s="5"/>
      <c r="O186" s="5" t="e">
        <f>+#REF!-N186</f>
        <v>#REF!</v>
      </c>
    </row>
    <row r="187" spans="2:15">
      <c r="B187" s="5"/>
      <c r="C187" s="5"/>
      <c r="D187" s="5"/>
      <c r="E187" s="5"/>
      <c r="F187" s="5"/>
      <c r="G187" s="5"/>
      <c r="H187" s="5"/>
      <c r="I187" s="5"/>
      <c r="O187" s="5" t="e">
        <f>+#REF!-N187</f>
        <v>#REF!</v>
      </c>
    </row>
    <row r="188" spans="2:15">
      <c r="B188" s="5"/>
      <c r="C188" s="5"/>
      <c r="D188" s="5"/>
      <c r="E188" s="5"/>
      <c r="F188" s="5"/>
      <c r="G188" s="5"/>
      <c r="H188" s="5"/>
      <c r="I188" s="5"/>
      <c r="O188" s="5" t="e">
        <f>+#REF!-N188</f>
        <v>#REF!</v>
      </c>
    </row>
    <row r="189" spans="2:15">
      <c r="B189" s="5"/>
      <c r="C189" s="5"/>
      <c r="D189" s="5"/>
      <c r="E189" s="5"/>
      <c r="F189" s="5"/>
      <c r="G189" s="5"/>
      <c r="H189" s="5"/>
      <c r="I189" s="5"/>
      <c r="O189" s="5" t="e">
        <f>+#REF!-N189</f>
        <v>#REF!</v>
      </c>
    </row>
    <row r="190" spans="2:15">
      <c r="B190" s="5"/>
      <c r="C190" s="5"/>
      <c r="D190" s="5"/>
      <c r="E190" s="5"/>
      <c r="F190" s="5"/>
      <c r="G190" s="5"/>
      <c r="H190" s="5"/>
      <c r="I190" s="5"/>
      <c r="O190" s="5" t="e">
        <f>+#REF!-N190</f>
        <v>#REF!</v>
      </c>
    </row>
    <row r="191" spans="2:15">
      <c r="B191" s="5"/>
      <c r="C191" s="5"/>
      <c r="D191" s="5"/>
      <c r="E191" s="5"/>
      <c r="F191" s="5"/>
      <c r="G191" s="5"/>
      <c r="H191" s="5"/>
      <c r="I191" s="5"/>
      <c r="O191" s="5" t="e">
        <f>+#REF!-N191</f>
        <v>#REF!</v>
      </c>
    </row>
    <row r="192" spans="2:15">
      <c r="B192" s="5"/>
      <c r="C192" s="5"/>
      <c r="D192" s="5"/>
      <c r="E192" s="5"/>
      <c r="F192" s="5"/>
      <c r="G192" s="5"/>
      <c r="H192" s="5"/>
      <c r="I192" s="5"/>
      <c r="O192" s="5" t="e">
        <f>+#REF!-N192</f>
        <v>#REF!</v>
      </c>
    </row>
    <row r="193" spans="2:16">
      <c r="B193" s="5"/>
      <c r="C193" s="5"/>
      <c r="D193" s="5"/>
      <c r="E193" s="5"/>
      <c r="F193" s="5"/>
      <c r="G193" s="5"/>
      <c r="H193" s="5"/>
      <c r="I193" s="5"/>
      <c r="O193" s="5" t="e">
        <f>+#REF!-N193</f>
        <v>#REF!</v>
      </c>
    </row>
    <row r="194" spans="2:16">
      <c r="B194" s="5"/>
      <c r="C194" s="5"/>
      <c r="D194" s="5"/>
      <c r="E194" s="5"/>
      <c r="F194" s="5"/>
      <c r="G194" s="5"/>
      <c r="H194" s="5"/>
      <c r="I194" s="5"/>
      <c r="O194" s="5" t="e">
        <f>+#REF!-N194</f>
        <v>#REF!</v>
      </c>
    </row>
    <row r="195" spans="2:16">
      <c r="B195" s="5"/>
      <c r="C195" s="5"/>
      <c r="D195" s="5"/>
      <c r="E195" s="5"/>
      <c r="F195" s="5"/>
      <c r="G195" s="5"/>
      <c r="H195" s="5"/>
      <c r="I195" s="5"/>
      <c r="O195" s="5" t="e">
        <f>+#REF!-N195</f>
        <v>#REF!</v>
      </c>
    </row>
    <row r="196" spans="2:16">
      <c r="B196" s="5"/>
      <c r="C196" s="5"/>
      <c r="D196" s="5"/>
      <c r="E196" s="5"/>
      <c r="F196" s="5"/>
      <c r="G196" s="5"/>
      <c r="H196" s="5"/>
      <c r="I196" s="5"/>
      <c r="O196" s="5" t="e">
        <f>+#REF!-N196</f>
        <v>#REF!</v>
      </c>
    </row>
    <row r="197" spans="2:16">
      <c r="B197" s="5"/>
      <c r="C197" s="5"/>
      <c r="D197" s="5"/>
      <c r="E197" s="5"/>
      <c r="F197" s="5"/>
      <c r="G197" s="5"/>
      <c r="H197" s="5"/>
      <c r="I197" s="5"/>
      <c r="O197" s="5" t="e">
        <f>+#REF!-N197</f>
        <v>#REF!</v>
      </c>
    </row>
    <row r="198" spans="2:16">
      <c r="B198" s="5"/>
      <c r="C198" s="5"/>
      <c r="D198" s="5"/>
      <c r="E198" s="5"/>
      <c r="F198" s="5"/>
      <c r="G198" s="5"/>
      <c r="H198" s="5"/>
      <c r="I198" s="5"/>
      <c r="O198" s="5" t="e">
        <f>+#REF!-N198</f>
        <v>#REF!</v>
      </c>
    </row>
    <row r="199" spans="2:16">
      <c r="B199" s="5"/>
      <c r="C199" s="5"/>
      <c r="D199" s="5"/>
      <c r="E199" s="5"/>
      <c r="F199" s="5"/>
      <c r="G199" s="5"/>
      <c r="H199" s="5"/>
      <c r="I199" s="5"/>
      <c r="O199" s="5" t="e">
        <f>+#REF!-N199</f>
        <v>#REF!</v>
      </c>
    </row>
    <row r="200" spans="2:16">
      <c r="B200" s="5"/>
      <c r="C200" s="5"/>
      <c r="D200" s="5"/>
      <c r="E200" s="5"/>
      <c r="F200" s="5"/>
      <c r="G200" s="5"/>
      <c r="H200" s="5"/>
      <c r="I200" s="5"/>
      <c r="O200" s="5" t="e">
        <f>+#REF!-N200</f>
        <v>#REF!</v>
      </c>
    </row>
    <row r="201" spans="2:16">
      <c r="B201" s="5"/>
      <c r="C201" s="5"/>
      <c r="D201" s="5"/>
      <c r="E201" s="5"/>
      <c r="F201" s="5"/>
      <c r="G201" s="5"/>
      <c r="H201" s="5"/>
      <c r="I201" s="5"/>
      <c r="O201" s="5" t="e">
        <f>+#REF!-N201</f>
        <v>#REF!</v>
      </c>
    </row>
    <row r="202" spans="2:16">
      <c r="B202" s="5"/>
      <c r="C202" s="5"/>
      <c r="D202" s="5"/>
      <c r="E202" s="5"/>
      <c r="F202" s="5"/>
      <c r="G202" s="5"/>
      <c r="H202" s="5"/>
      <c r="I202" s="5"/>
      <c r="P202" s="5" t="e">
        <f>+#REF!-N202</f>
        <v>#REF!</v>
      </c>
    </row>
    <row r="203" spans="2:16">
      <c r="B203" s="5"/>
      <c r="C203" s="5"/>
      <c r="D203" s="5"/>
      <c r="E203" s="5"/>
      <c r="F203" s="5"/>
      <c r="G203" s="5"/>
      <c r="H203" s="5"/>
      <c r="I203" s="5"/>
      <c r="P203" s="5" t="e">
        <f>+#REF!-N203</f>
        <v>#REF!</v>
      </c>
    </row>
    <row r="204" spans="2:16">
      <c r="B204" s="5"/>
      <c r="C204" s="5"/>
      <c r="D204" s="5"/>
      <c r="E204" s="5"/>
      <c r="F204" s="5"/>
      <c r="G204" s="5"/>
      <c r="H204" s="5"/>
      <c r="I204" s="5"/>
      <c r="P204" s="5" t="e">
        <f>+#REF!-N204</f>
        <v>#REF!</v>
      </c>
    </row>
    <row r="205" spans="2:16">
      <c r="B205" s="5"/>
      <c r="C205" s="5"/>
      <c r="D205" s="5"/>
      <c r="E205" s="5"/>
      <c r="F205" s="5"/>
      <c r="G205" s="5"/>
      <c r="H205" s="5"/>
      <c r="I205" s="5"/>
      <c r="P205" s="5" t="e">
        <f>+#REF!-N205</f>
        <v>#REF!</v>
      </c>
    </row>
    <row r="206" spans="2:16">
      <c r="B206" s="5"/>
      <c r="C206" s="5"/>
      <c r="D206" s="5"/>
      <c r="E206" s="5"/>
      <c r="F206" s="5"/>
      <c r="G206" s="5"/>
      <c r="H206" s="5"/>
      <c r="I206" s="5"/>
      <c r="P206" s="5" t="e">
        <f>+#REF!-N206</f>
        <v>#REF!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SINTESI annuali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enrico locatelli</cp:lastModifiedBy>
  <dcterms:created xsi:type="dcterms:W3CDTF">2018-09-20T07:46:12Z</dcterms:created>
  <dcterms:modified xsi:type="dcterms:W3CDTF">2018-09-20T07:46:39Z</dcterms:modified>
</cp:coreProperties>
</file>