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560" yWindow="560" windowWidth="25040" windowHeight="17820" tabRatio="500"/>
  </bookViews>
  <sheets>
    <sheet name="PROSPETTO BILANCIO STATO PATRI 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82" i="1" l="1"/>
  <c r="R181" i="1"/>
  <c r="R180" i="1"/>
  <c r="R179" i="1"/>
  <c r="R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J51" i="1"/>
  <c r="J33" i="1"/>
  <c r="J43" i="1"/>
  <c r="J55" i="1"/>
  <c r="H51" i="1"/>
  <c r="H33" i="1"/>
  <c r="H43" i="1"/>
  <c r="H55" i="1"/>
  <c r="F51" i="1"/>
  <c r="F33" i="1"/>
  <c r="F43" i="1"/>
  <c r="F55" i="1"/>
  <c r="D51" i="1"/>
  <c r="D30" i="1"/>
  <c r="D33" i="1"/>
  <c r="D43" i="1"/>
  <c r="D55" i="1"/>
  <c r="J45" i="1"/>
  <c r="H45" i="1"/>
  <c r="F45" i="1"/>
  <c r="D45" i="1"/>
  <c r="J10" i="1"/>
  <c r="J14" i="1"/>
  <c r="J22" i="1"/>
  <c r="J26" i="1"/>
  <c r="H10" i="1"/>
  <c r="H14" i="1"/>
  <c r="H22" i="1"/>
  <c r="H26" i="1"/>
  <c r="F10" i="1"/>
  <c r="F14" i="1"/>
  <c r="F22" i="1"/>
  <c r="F26" i="1"/>
  <c r="D10" i="1"/>
  <c r="D14" i="1"/>
  <c r="D22" i="1"/>
  <c r="D26" i="1"/>
</calcChain>
</file>

<file path=xl/sharedStrings.xml><?xml version="1.0" encoding="utf-8"?>
<sst xmlns="http://schemas.openxmlformats.org/spreadsheetml/2006/main" count="48" uniqueCount="45">
  <si>
    <t>FINANCIAL POSITION</t>
  </si>
  <si>
    <t xml:space="preserve">As at </t>
  </si>
  <si>
    <t>Non-current assets</t>
  </si>
  <si>
    <t xml:space="preserve"> - Distribution rights</t>
  </si>
  <si>
    <t xml:space="preserve"> - Publishing rights</t>
  </si>
  <si>
    <t>- Works in progress and advances</t>
  </si>
  <si>
    <t xml:space="preserve"> - Other intangible assets </t>
  </si>
  <si>
    <t>Intangible assets</t>
  </si>
  <si>
    <t xml:space="preserve">Tangible assets </t>
  </si>
  <si>
    <t>Financial assets</t>
  </si>
  <si>
    <t>Deferred tax assets</t>
  </si>
  <si>
    <t>Total non-current assets</t>
  </si>
  <si>
    <t>Current assets</t>
  </si>
  <si>
    <t xml:space="preserve">Inventories </t>
  </si>
  <si>
    <t xml:space="preserve">Trade receivables </t>
  </si>
  <si>
    <t xml:space="preserve">Tax credits </t>
  </si>
  <si>
    <t xml:space="preserve">Other current assets </t>
  </si>
  <si>
    <t>Cash and cash equivalents</t>
  </si>
  <si>
    <t>Total current assets</t>
  </si>
  <si>
    <t>Non-current assets held for sale</t>
  </si>
  <si>
    <t>Total assets</t>
  </si>
  <si>
    <t>Non-current liabilities</t>
  </si>
  <si>
    <t>Long-term loans</t>
  </si>
  <si>
    <t xml:space="preserve">Employee severance indemnity </t>
  </si>
  <si>
    <t xml:space="preserve">Provisions </t>
  </si>
  <si>
    <t>Deferred tax liabilities</t>
  </si>
  <si>
    <t>Total non-current liabilities</t>
  </si>
  <si>
    <t>Current liabilities</t>
  </si>
  <si>
    <t xml:space="preserve">Trade payables </t>
  </si>
  <si>
    <t>Short-term loans</t>
  </si>
  <si>
    <t>Shareholder loans</t>
  </si>
  <si>
    <t>Current portions of long-term loans</t>
  </si>
  <si>
    <t>Financial payables</t>
  </si>
  <si>
    <t xml:space="preserve">Income tax payables  </t>
  </si>
  <si>
    <t xml:space="preserve">Other current liabilities </t>
  </si>
  <si>
    <t>Total current liabilities</t>
  </si>
  <si>
    <t>Total liabilities</t>
  </si>
  <si>
    <t>- Share capital</t>
  </si>
  <si>
    <t xml:space="preserve">- (Treasury shares) </t>
  </si>
  <si>
    <t>- Other Reserves and Retained Earnings</t>
  </si>
  <si>
    <t xml:space="preserve">- Profit/(loss) for the year </t>
  </si>
  <si>
    <t>Total shareholders' equity</t>
  </si>
  <si>
    <t>Liabilities directly attributable to non-current assets held for sale</t>
  </si>
  <si>
    <t xml:space="preserve">Total liabilities + shareholders' equity </t>
  </si>
  <si>
    <t>REVENUES PER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</si>
</sst>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€_-;\-* #,##0.00\ _€_-;_-* &quot;-&quot;??\ _€_-;_-@_-"/>
    <numFmt numFmtId="164" formatCode="dd/mm/yy;@"/>
    <numFmt numFmtId="165" formatCode="#,##0\ ;\(#,##0\);\ \-"/>
    <numFmt numFmtId="166" formatCode="_-* #,##0_-;\-* #,##0_-;_-* &quot;-&quot;??_-;_-@_-"/>
    <numFmt numFmtId="167" formatCode="_-* #,##0.000_-;\-* #,##0.000_-;_-* &quot;-&quot;??_-;_-@_-"/>
    <numFmt numFmtId="168" formatCode="_-[$€-2]\ * #,##0.0000_-;\-[$€-2]\ * #,##0.0000_-;_-[$€-2]\ * &quot;-&quot;??_-"/>
    <numFmt numFmtId="169" formatCode="_-[$€-2]\ * #,##0.00_-;\-[$€-2]\ * #,##0.00_-;_-[$€-2]\ * &quot;-&quot;??_-"/>
    <numFmt numFmtId="170" formatCode="_-* #,##0.00_-;\-* #,##0.00_-;_-* &quot;-&quot;??_-;_-@_-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indexed="10"/>
      <name val="Calibri"/>
      <scheme val="minor"/>
    </font>
    <font>
      <sz val="12"/>
      <name val="Calibri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i/>
      <sz val="12"/>
      <color indexed="10"/>
      <name val="Calibri"/>
      <scheme val="minor"/>
    </font>
    <font>
      <i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8" fontId="8" fillId="0" borderId="0"/>
    <xf numFmtId="169" fontId="8" fillId="0" borderId="0"/>
    <xf numFmtId="170" fontId="8" fillId="0" borderId="0" applyFont="0" applyFill="0" applyBorder="0" applyAlignment="0" applyProtection="0"/>
  </cellStyleXfs>
  <cellXfs count="35">
    <xf numFmtId="0" fontId="0" fillId="0" borderId="0" xfId="0"/>
    <xf numFmtId="3" fontId="2" fillId="0" borderId="0" xfId="0" applyNumberFormat="1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3" fontId="4" fillId="0" borderId="0" xfId="0" applyNumberFormat="1" applyFont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3" fontId="3" fillId="0" borderId="0" xfId="3" applyNumberFormat="1" applyFont="1" applyFill="1" applyBorder="1"/>
    <xf numFmtId="0" fontId="3" fillId="0" borderId="0" xfId="3" applyFont="1" applyFill="1" applyBorder="1"/>
    <xf numFmtId="3" fontId="2" fillId="0" borderId="1" xfId="3" applyNumberFormat="1" applyFont="1" applyBorder="1" applyAlignment="1">
      <alignment horizontal="center"/>
    </xf>
    <xf numFmtId="164" fontId="4" fillId="0" borderId="1" xfId="3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0" quotePrefix="1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3" fillId="0" borderId="0" xfId="1" applyNumberFormat="1" applyFont="1" applyBorder="1"/>
    <xf numFmtId="3" fontId="6" fillId="0" borderId="0" xfId="0" applyNumberFormat="1" applyFont="1" applyBorder="1" applyAlignment="1">
      <alignment horizontal="center"/>
    </xf>
    <xf numFmtId="0" fontId="7" fillId="0" borderId="0" xfId="0" quotePrefix="1" applyFont="1" applyBorder="1"/>
    <xf numFmtId="166" fontId="7" fillId="0" borderId="0" xfId="1" applyNumberFormat="1" applyFont="1" applyBorder="1"/>
    <xf numFmtId="167" fontId="7" fillId="0" borderId="0" xfId="0" applyNumberFormat="1" applyFont="1" applyBorder="1"/>
    <xf numFmtId="0" fontId="7" fillId="0" borderId="0" xfId="0" applyFont="1" applyBorder="1"/>
    <xf numFmtId="166" fontId="3" fillId="0" borderId="0" xfId="1" applyNumberFormat="1" applyFont="1" applyBorder="1"/>
    <xf numFmtId="167" fontId="3" fillId="0" borderId="0" xfId="0" applyNumberFormat="1" applyFont="1" applyBorder="1"/>
    <xf numFmtId="0" fontId="3" fillId="0" borderId="0" xfId="4" applyFont="1" applyBorder="1"/>
    <xf numFmtId="166" fontId="3" fillId="0" borderId="1" xfId="1" applyNumberFormat="1" applyFont="1" applyBorder="1"/>
    <xf numFmtId="167" fontId="3" fillId="0" borderId="0" xfId="1" applyNumberFormat="1" applyFont="1" applyBorder="1"/>
    <xf numFmtId="166" fontId="4" fillId="0" borderId="0" xfId="1" applyNumberFormat="1" applyFont="1" applyBorder="1"/>
    <xf numFmtId="3" fontId="4" fillId="0" borderId="2" xfId="0" applyNumberFormat="1" applyFont="1" applyBorder="1"/>
    <xf numFmtId="3" fontId="4" fillId="0" borderId="0" xfId="0" applyNumberFormat="1" applyFont="1" applyBorder="1"/>
    <xf numFmtId="165" fontId="3" fillId="0" borderId="1" xfId="1" applyNumberFormat="1" applyFont="1" applyBorder="1"/>
    <xf numFmtId="165" fontId="4" fillId="0" borderId="0" xfId="1" applyNumberFormat="1" applyFont="1" applyBorder="1"/>
    <xf numFmtId="166" fontId="4" fillId="0" borderId="3" xfId="1" applyNumberFormat="1" applyFont="1" applyBorder="1"/>
    <xf numFmtId="165" fontId="4" fillId="0" borderId="3" xfId="1" applyNumberFormat="1" applyFont="1" applyBorder="1"/>
    <xf numFmtId="0" fontId="3" fillId="0" borderId="0" xfId="0" quotePrefix="1" applyFont="1" applyBorder="1"/>
    <xf numFmtId="165" fontId="3" fillId="0" borderId="0" xfId="1" applyNumberFormat="1" applyFont="1"/>
    <xf numFmtId="0" fontId="3" fillId="0" borderId="0" xfId="0" applyFont="1" applyBorder="1" applyAlignment="1">
      <alignment wrapText="1"/>
    </xf>
  </cellXfs>
  <cellStyles count="8">
    <cellStyle name="Normale" xfId="0" builtinId="0"/>
    <cellStyle name="Normale 14" xfId="3"/>
    <cellStyle name="Normale 2 2 2" xfId="5"/>
    <cellStyle name="Normale 20 2" xfId="6"/>
    <cellStyle name="Normale 4" xfId="2"/>
    <cellStyle name="Normale_Mod Bilancio 31_12_ 12.04.05 aprile" xfId="4"/>
    <cellStyle name="Virgola" xfId="1" builtinId="3"/>
    <cellStyle name="Virgola 2" xfId="7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2"/>
  <sheetViews>
    <sheetView tabSelected="1" workbookViewId="0">
      <selection activeCell="F58" sqref="F58"/>
    </sheetView>
  </sheetViews>
  <sheetFormatPr baseColWidth="10" defaultColWidth="8.83203125" defaultRowHeight="15" x14ac:dyDescent="0"/>
  <cols>
    <col min="1" max="1" width="5.33203125" style="1" bestFit="1" customWidth="1"/>
    <col min="2" max="2" width="36" style="2" customWidth="1"/>
    <col min="3" max="3" width="1.1640625" style="3" customWidth="1"/>
    <col min="4" max="4" width="11.6640625" style="3" bestFit="1" customWidth="1"/>
    <col min="5" max="5" width="1" style="3" customWidth="1"/>
    <col min="6" max="6" width="11.6640625" style="3" bestFit="1" customWidth="1"/>
    <col min="7" max="7" width="1" style="2" customWidth="1"/>
    <col min="8" max="8" width="11.83203125" style="2" bestFit="1" customWidth="1"/>
    <col min="9" max="9" width="1.33203125" style="2" customWidth="1"/>
    <col min="10" max="10" width="11.6640625" style="2" bestFit="1" customWidth="1"/>
    <col min="11" max="12" width="8.83203125" style="2" customWidth="1"/>
    <col min="13" max="16" width="8.83203125" style="2"/>
    <col min="17" max="18" width="9.33203125" style="2" bestFit="1" customWidth="1"/>
    <col min="19" max="16384" width="8.83203125" style="2"/>
  </cols>
  <sheetData>
    <row r="1" spans="1:10">
      <c r="D1" s="4"/>
      <c r="F1" s="4"/>
    </row>
    <row r="2" spans="1:10">
      <c r="B2" s="1"/>
      <c r="D2" s="4"/>
      <c r="F2" s="4"/>
    </row>
    <row r="3" spans="1:10">
      <c r="B3" s="5" t="s">
        <v>0</v>
      </c>
      <c r="C3" s="5"/>
      <c r="D3" s="5" t="s">
        <v>1</v>
      </c>
      <c r="E3" s="6"/>
      <c r="F3" s="5" t="s">
        <v>1</v>
      </c>
      <c r="G3" s="7"/>
      <c r="H3" s="5" t="s">
        <v>1</v>
      </c>
      <c r="I3" s="5"/>
      <c r="J3" s="5" t="s">
        <v>1</v>
      </c>
    </row>
    <row r="4" spans="1:10">
      <c r="B4" s="8"/>
      <c r="C4" s="8"/>
      <c r="D4" s="9">
        <v>42916</v>
      </c>
      <c r="E4" s="9"/>
      <c r="F4" s="9">
        <v>42551</v>
      </c>
      <c r="G4" s="8"/>
      <c r="H4" s="9">
        <v>42185</v>
      </c>
      <c r="I4" s="9"/>
      <c r="J4" s="9">
        <v>41820</v>
      </c>
    </row>
    <row r="5" spans="1:10" s="13" customFormat="1">
      <c r="A5" s="10"/>
      <c r="B5" s="11" t="s">
        <v>2</v>
      </c>
      <c r="C5" s="12"/>
      <c r="H5" s="14"/>
      <c r="I5" s="14"/>
    </row>
    <row r="6" spans="1:10" s="19" customFormat="1">
      <c r="A6" s="15"/>
      <c r="B6" s="16" t="s">
        <v>3</v>
      </c>
      <c r="C6" s="17"/>
      <c r="D6" s="17">
        <v>7359111</v>
      </c>
      <c r="E6" s="17"/>
      <c r="F6" s="17">
        <v>4850162</v>
      </c>
      <c r="G6" s="18"/>
      <c r="H6" s="14">
        <v>4777935</v>
      </c>
      <c r="I6" s="14"/>
      <c r="J6" s="14">
        <v>2863261</v>
      </c>
    </row>
    <row r="7" spans="1:10" s="19" customFormat="1">
      <c r="A7" s="15"/>
      <c r="B7" s="16" t="s">
        <v>4</v>
      </c>
      <c r="C7" s="17"/>
      <c r="D7" s="17">
        <v>562855</v>
      </c>
      <c r="E7" s="17"/>
      <c r="F7" s="17">
        <v>516487</v>
      </c>
      <c r="G7" s="18"/>
      <c r="H7" s="14">
        <v>416316</v>
      </c>
      <c r="I7" s="14"/>
      <c r="J7" s="14">
        <v>347119</v>
      </c>
    </row>
    <row r="8" spans="1:10" s="19" customFormat="1">
      <c r="A8" s="15"/>
      <c r="B8" s="16" t="s">
        <v>5</v>
      </c>
      <c r="C8" s="17"/>
      <c r="D8" s="17">
        <v>3510022</v>
      </c>
      <c r="E8" s="17"/>
      <c r="F8" s="17">
        <v>1801658</v>
      </c>
      <c r="G8" s="18"/>
      <c r="H8" s="14">
        <v>0</v>
      </c>
      <c r="I8" s="14"/>
      <c r="J8" s="14">
        <v>0</v>
      </c>
    </row>
    <row r="9" spans="1:10" s="19" customFormat="1">
      <c r="A9" s="15"/>
      <c r="B9" s="16" t="s">
        <v>6</v>
      </c>
      <c r="C9" s="17"/>
      <c r="D9" s="17">
        <v>130121</v>
      </c>
      <c r="E9" s="17"/>
      <c r="F9" s="17">
        <v>40006</v>
      </c>
      <c r="G9" s="18"/>
      <c r="H9" s="14">
        <v>36012</v>
      </c>
      <c r="I9" s="14"/>
      <c r="J9" s="14">
        <v>4643</v>
      </c>
    </row>
    <row r="10" spans="1:10">
      <c r="B10" s="2" t="s">
        <v>7</v>
      </c>
      <c r="C10" s="20"/>
      <c r="D10" s="20">
        <f>SUM(D6:D9)</f>
        <v>11562109</v>
      </c>
      <c r="E10" s="20"/>
      <c r="F10" s="20">
        <f>SUM(F6:F9)</f>
        <v>7208313</v>
      </c>
      <c r="G10" s="21"/>
      <c r="H10" s="20">
        <f>SUM(H6:H9)</f>
        <v>5230263</v>
      </c>
      <c r="I10" s="14"/>
      <c r="J10" s="20">
        <f>SUM(J6:J9)</f>
        <v>3215023</v>
      </c>
    </row>
    <row r="11" spans="1:10">
      <c r="B11" s="2" t="s">
        <v>8</v>
      </c>
      <c r="C11" s="20"/>
      <c r="D11" s="20">
        <v>91478</v>
      </c>
      <c r="E11" s="20"/>
      <c r="F11" s="20">
        <v>77272</v>
      </c>
      <c r="G11" s="21"/>
      <c r="H11" s="14">
        <v>102504</v>
      </c>
      <c r="I11" s="14"/>
      <c r="J11" s="14">
        <v>69261</v>
      </c>
    </row>
    <row r="12" spans="1:10">
      <c r="B12" s="2" t="s">
        <v>9</v>
      </c>
      <c r="C12" s="20"/>
      <c r="D12" s="20">
        <v>12265</v>
      </c>
      <c r="E12" s="20"/>
      <c r="F12" s="20">
        <v>12168</v>
      </c>
      <c r="G12" s="21"/>
      <c r="H12" s="14">
        <v>14878</v>
      </c>
      <c r="I12" s="14"/>
      <c r="J12" s="14">
        <v>10158</v>
      </c>
    </row>
    <row r="13" spans="1:10">
      <c r="B13" s="22" t="s">
        <v>10</v>
      </c>
      <c r="C13" s="20"/>
      <c r="D13" s="23">
        <v>185541.13</v>
      </c>
      <c r="E13" s="24"/>
      <c r="F13" s="23">
        <v>40230</v>
      </c>
      <c r="G13" s="21"/>
      <c r="H13" s="20">
        <v>45177</v>
      </c>
      <c r="I13" s="24"/>
      <c r="J13" s="20">
        <v>31862</v>
      </c>
    </row>
    <row r="14" spans="1:10" s="11" customFormat="1">
      <c r="A14" s="10"/>
      <c r="B14" s="11" t="s">
        <v>11</v>
      </c>
      <c r="C14" s="20"/>
      <c r="D14" s="25">
        <f>SUM(D10:D13)</f>
        <v>11851393.130000001</v>
      </c>
      <c r="E14" s="20"/>
      <c r="F14" s="25">
        <f>SUM(F10:F13)</f>
        <v>7337983</v>
      </c>
      <c r="H14" s="26">
        <f>SUM(H10:H13)</f>
        <v>5392822</v>
      </c>
      <c r="I14" s="27"/>
      <c r="J14" s="26">
        <f>SUM(J10:J13)</f>
        <v>3326304</v>
      </c>
    </row>
    <row r="15" spans="1:10" s="11" customFormat="1">
      <c r="A15" s="10"/>
      <c r="C15" s="20"/>
      <c r="D15" s="25"/>
      <c r="E15" s="20"/>
      <c r="F15" s="25"/>
      <c r="H15" s="27"/>
      <c r="I15" s="27"/>
      <c r="J15" s="27"/>
    </row>
    <row r="16" spans="1:10">
      <c r="B16" s="11" t="s">
        <v>12</v>
      </c>
      <c r="C16" s="20"/>
      <c r="D16" s="20"/>
      <c r="E16" s="20"/>
      <c r="F16" s="20"/>
      <c r="H16" s="3"/>
      <c r="I16" s="3"/>
      <c r="J16" s="3"/>
    </row>
    <row r="17" spans="1:13">
      <c r="B17" s="2" t="s">
        <v>13</v>
      </c>
      <c r="C17" s="20"/>
      <c r="D17" s="20">
        <v>174901</v>
      </c>
      <c r="E17" s="20"/>
      <c r="F17" s="20">
        <v>150110</v>
      </c>
      <c r="H17" s="14">
        <v>128740</v>
      </c>
      <c r="I17" s="14"/>
      <c r="J17" s="14">
        <v>46539</v>
      </c>
    </row>
    <row r="18" spans="1:13">
      <c r="B18" s="2" t="s">
        <v>14</v>
      </c>
      <c r="C18" s="20"/>
      <c r="D18" s="20">
        <v>16271769</v>
      </c>
      <c r="E18" s="20"/>
      <c r="F18" s="20">
        <v>17101310</v>
      </c>
      <c r="H18" s="14">
        <v>14803286</v>
      </c>
      <c r="I18" s="14"/>
      <c r="J18" s="14">
        <v>10616857</v>
      </c>
    </row>
    <row r="19" spans="1:13">
      <c r="B19" s="2" t="s">
        <v>15</v>
      </c>
      <c r="C19" s="20"/>
      <c r="D19" s="20">
        <v>429305</v>
      </c>
      <c r="E19" s="20"/>
      <c r="F19" s="20">
        <v>1527583</v>
      </c>
      <c r="H19" s="14">
        <v>73</v>
      </c>
      <c r="I19" s="14"/>
      <c r="J19" s="14">
        <v>44316</v>
      </c>
    </row>
    <row r="20" spans="1:13">
      <c r="B20" s="2" t="s">
        <v>16</v>
      </c>
      <c r="C20" s="20"/>
      <c r="D20" s="20">
        <v>607896</v>
      </c>
      <c r="E20" s="20"/>
      <c r="F20" s="20">
        <v>731104</v>
      </c>
      <c r="H20" s="14">
        <v>187723</v>
      </c>
      <c r="I20" s="14"/>
      <c r="J20" s="14">
        <v>44386</v>
      </c>
    </row>
    <row r="21" spans="1:13">
      <c r="B21" s="2" t="s">
        <v>17</v>
      </c>
      <c r="C21" s="20"/>
      <c r="D21" s="23">
        <v>3303320</v>
      </c>
      <c r="E21" s="20"/>
      <c r="F21" s="23">
        <v>5273262</v>
      </c>
      <c r="H21" s="28">
        <v>6207709</v>
      </c>
      <c r="I21" s="14"/>
      <c r="J21" s="28">
        <v>8756878</v>
      </c>
    </row>
    <row r="22" spans="1:13">
      <c r="B22" s="11" t="s">
        <v>18</v>
      </c>
      <c r="C22" s="20"/>
      <c r="D22" s="25">
        <f>SUM(D17:D21)</f>
        <v>20787191</v>
      </c>
      <c r="E22" s="20"/>
      <c r="F22" s="25">
        <f>SUM(F17:F21)</f>
        <v>24783369</v>
      </c>
      <c r="H22" s="29">
        <f>SUM(H17:H21)</f>
        <v>21327531</v>
      </c>
      <c r="I22" s="29"/>
      <c r="J22" s="29">
        <f>SUM(J17:J21)</f>
        <v>19508976</v>
      </c>
    </row>
    <row r="23" spans="1:13" hidden="1">
      <c r="C23" s="20"/>
      <c r="D23" s="20"/>
      <c r="E23" s="20"/>
      <c r="F23" s="20"/>
      <c r="H23" s="3"/>
      <c r="I23" s="3"/>
      <c r="J23" s="3"/>
    </row>
    <row r="24" spans="1:13" hidden="1">
      <c r="B24" s="2" t="s">
        <v>19</v>
      </c>
      <c r="C24" s="20"/>
      <c r="D24" s="20">
        <v>0</v>
      </c>
      <c r="E24" s="20"/>
      <c r="F24" s="20">
        <v>0</v>
      </c>
      <c r="H24" s="3"/>
      <c r="I24" s="3"/>
      <c r="J24" s="3"/>
    </row>
    <row r="25" spans="1:13">
      <c r="C25" s="20"/>
      <c r="D25" s="20"/>
      <c r="E25" s="20"/>
      <c r="F25" s="20"/>
      <c r="H25" s="3"/>
      <c r="I25" s="3"/>
      <c r="J25" s="3"/>
    </row>
    <row r="26" spans="1:13" s="11" customFormat="1" ht="16" thickBot="1">
      <c r="A26" s="10"/>
      <c r="B26" s="30" t="s">
        <v>20</v>
      </c>
      <c r="C26" s="20"/>
      <c r="D26" s="30">
        <f>+D14+D22+D24</f>
        <v>32638584.130000003</v>
      </c>
      <c r="E26" s="20"/>
      <c r="F26" s="30">
        <f>+F14+F22+F24</f>
        <v>32121352</v>
      </c>
      <c r="G26" s="2"/>
      <c r="H26" s="30">
        <f>+H14+H22+H24</f>
        <v>26720353</v>
      </c>
      <c r="I26" s="3"/>
      <c r="J26" s="30">
        <f>+J14+J22+J24</f>
        <v>22835280</v>
      </c>
    </row>
    <row r="27" spans="1:13" ht="16" thickTop="1">
      <c r="C27" s="20"/>
      <c r="D27" s="20"/>
      <c r="E27" s="20"/>
      <c r="F27" s="20"/>
      <c r="H27" s="3"/>
      <c r="I27" s="3"/>
      <c r="J27" s="3"/>
    </row>
    <row r="28" spans="1:13" ht="20" customHeight="1">
      <c r="B28" s="11" t="s">
        <v>21</v>
      </c>
      <c r="C28" s="20"/>
      <c r="D28" s="20"/>
      <c r="E28" s="20"/>
      <c r="F28" s="20"/>
      <c r="H28" s="3"/>
      <c r="I28" s="3"/>
      <c r="J28" s="3"/>
      <c r="M28" s="14"/>
    </row>
    <row r="29" spans="1:13" ht="14" hidden="1" customHeight="1">
      <c r="B29" s="2" t="s">
        <v>22</v>
      </c>
      <c r="C29" s="20"/>
      <c r="D29" s="20">
        <v>0</v>
      </c>
      <c r="E29" s="20"/>
      <c r="F29" s="20">
        <v>0</v>
      </c>
      <c r="H29" s="3"/>
      <c r="I29" s="3"/>
      <c r="J29" s="3"/>
    </row>
    <row r="30" spans="1:13">
      <c r="B30" s="2" t="s">
        <v>23</v>
      </c>
      <c r="C30" s="20"/>
      <c r="D30" s="20">
        <f>204260</f>
        <v>204260</v>
      </c>
      <c r="E30" s="20"/>
      <c r="F30" s="20">
        <v>135804</v>
      </c>
      <c r="H30" s="14">
        <v>40727.517999999996</v>
      </c>
      <c r="I30" s="14"/>
      <c r="J30" s="14">
        <v>0</v>
      </c>
    </row>
    <row r="31" spans="1:13">
      <c r="B31" s="2" t="s">
        <v>24</v>
      </c>
      <c r="C31" s="20"/>
      <c r="D31" s="20">
        <v>87036</v>
      </c>
      <c r="E31" s="20"/>
      <c r="F31" s="20">
        <v>60867</v>
      </c>
      <c r="H31" s="14">
        <v>50538.59</v>
      </c>
      <c r="I31" s="14"/>
      <c r="J31" s="14">
        <v>236583</v>
      </c>
    </row>
    <row r="32" spans="1:13">
      <c r="B32" s="2" t="s">
        <v>25</v>
      </c>
      <c r="C32" s="20"/>
      <c r="D32" s="23">
        <v>5070713</v>
      </c>
      <c r="E32" s="20"/>
      <c r="F32" s="23">
        <v>4504438</v>
      </c>
      <c r="H32" s="14">
        <v>2691116</v>
      </c>
      <c r="I32" s="14"/>
      <c r="J32" s="14">
        <v>2710428</v>
      </c>
    </row>
    <row r="33" spans="1:10">
      <c r="B33" s="11" t="s">
        <v>26</v>
      </c>
      <c r="C33" s="20"/>
      <c r="D33" s="25">
        <f>SUM(D29:D32)-0.51</f>
        <v>5362008.49</v>
      </c>
      <c r="E33" s="20"/>
      <c r="F33" s="25">
        <f>SUM(F29:F32)</f>
        <v>4701109</v>
      </c>
      <c r="H33" s="26">
        <f>SUM(H29:H32)</f>
        <v>2782382.108</v>
      </c>
      <c r="I33" s="27"/>
      <c r="J33" s="26">
        <f>SUM(J29:J32)</f>
        <v>2947011</v>
      </c>
    </row>
    <row r="34" spans="1:10">
      <c r="C34" s="20"/>
      <c r="D34" s="20"/>
      <c r="E34" s="20"/>
      <c r="F34" s="20"/>
      <c r="H34" s="3"/>
      <c r="I34" s="3"/>
      <c r="J34" s="3"/>
    </row>
    <row r="35" spans="1:10">
      <c r="B35" s="11" t="s">
        <v>27</v>
      </c>
      <c r="C35" s="20"/>
      <c r="D35" s="20"/>
      <c r="E35" s="20"/>
      <c r="F35" s="20"/>
      <c r="H35" s="3"/>
      <c r="I35" s="3"/>
      <c r="J35" s="3"/>
    </row>
    <row r="36" spans="1:10">
      <c r="B36" s="2" t="s">
        <v>28</v>
      </c>
      <c r="C36" s="20"/>
      <c r="D36" s="20">
        <v>6149829</v>
      </c>
      <c r="E36" s="20"/>
      <c r="F36" s="20">
        <v>7739963</v>
      </c>
      <c r="H36" s="14">
        <v>5885670.5109999999</v>
      </c>
      <c r="I36" s="14"/>
      <c r="J36" s="14">
        <v>6939355</v>
      </c>
    </row>
    <row r="37" spans="1:10" hidden="1">
      <c r="B37" s="2" t="s">
        <v>29</v>
      </c>
      <c r="C37" s="20"/>
      <c r="D37" s="20"/>
      <c r="E37" s="20"/>
      <c r="F37" s="20"/>
      <c r="H37" s="3"/>
      <c r="I37" s="3"/>
      <c r="J37" s="3"/>
    </row>
    <row r="38" spans="1:10" hidden="1">
      <c r="B38" s="2" t="s">
        <v>30</v>
      </c>
      <c r="C38" s="20"/>
      <c r="D38" s="20"/>
      <c r="E38" s="20"/>
      <c r="F38" s="20"/>
      <c r="H38" s="3"/>
      <c r="I38" s="3"/>
      <c r="J38" s="3"/>
    </row>
    <row r="39" spans="1:10" hidden="1">
      <c r="B39" s="2" t="s">
        <v>31</v>
      </c>
      <c r="C39" s="20"/>
      <c r="D39" s="20"/>
      <c r="E39" s="20"/>
      <c r="F39" s="20"/>
      <c r="H39" s="3"/>
      <c r="I39" s="3"/>
      <c r="J39" s="3"/>
    </row>
    <row r="40" spans="1:10" hidden="1">
      <c r="B40" s="22" t="s">
        <v>32</v>
      </c>
      <c r="C40" s="20"/>
      <c r="D40" s="20"/>
      <c r="E40" s="20"/>
      <c r="F40" s="20"/>
      <c r="H40" s="3"/>
      <c r="I40" s="3"/>
      <c r="J40" s="3"/>
    </row>
    <row r="41" spans="1:10">
      <c r="B41" s="22" t="s">
        <v>33</v>
      </c>
      <c r="C41" s="20"/>
      <c r="D41" s="20">
        <v>92367</v>
      </c>
      <c r="E41" s="20"/>
      <c r="F41" s="20">
        <v>115039</v>
      </c>
      <c r="H41" s="14">
        <v>2633460.5109999999</v>
      </c>
      <c r="I41" s="3"/>
      <c r="J41" s="14">
        <v>49691</v>
      </c>
    </row>
    <row r="42" spans="1:10">
      <c r="B42" s="2" t="s">
        <v>34</v>
      </c>
      <c r="C42" s="20"/>
      <c r="D42" s="23">
        <v>313926</v>
      </c>
      <c r="E42" s="20"/>
      <c r="F42" s="23">
        <v>367514</v>
      </c>
      <c r="H42" s="28"/>
      <c r="I42" s="3"/>
      <c r="J42" s="28">
        <v>0</v>
      </c>
    </row>
    <row r="43" spans="1:10">
      <c r="B43" s="11" t="s">
        <v>35</v>
      </c>
      <c r="C43" s="20"/>
      <c r="D43" s="25">
        <f>SUM(D36:D42)</f>
        <v>6556122</v>
      </c>
      <c r="E43" s="20"/>
      <c r="F43" s="25">
        <f>SUM(F36:F42)</f>
        <v>8222516</v>
      </c>
      <c r="H43" s="29">
        <f>SUM(H36:H42)</f>
        <v>8519131.0219999999</v>
      </c>
      <c r="I43" s="3"/>
      <c r="J43" s="29">
        <f>SUM(J36:J42)</f>
        <v>6989046</v>
      </c>
    </row>
    <row r="44" spans="1:10">
      <c r="B44" s="11"/>
      <c r="C44" s="20"/>
      <c r="D44" s="25"/>
      <c r="E44" s="20"/>
      <c r="F44" s="25"/>
      <c r="H44" s="3"/>
      <c r="I44" s="3"/>
      <c r="J44" s="3"/>
    </row>
    <row r="45" spans="1:10" s="11" customFormat="1" ht="16" thickBot="1">
      <c r="A45" s="10"/>
      <c r="B45" s="30" t="s">
        <v>36</v>
      </c>
      <c r="C45" s="20"/>
      <c r="D45" s="30">
        <f>+D43+D33</f>
        <v>11918130.49</v>
      </c>
      <c r="E45" s="20"/>
      <c r="F45" s="30">
        <f>+F43+F33</f>
        <v>12923625</v>
      </c>
      <c r="G45" s="2"/>
      <c r="H45" s="31">
        <f>+H43+H33</f>
        <v>11301513.129999999</v>
      </c>
      <c r="I45" s="3"/>
      <c r="J45" s="31">
        <f t="shared" ref="J45:K45" si="0">+J43+J33</f>
        <v>9936057</v>
      </c>
    </row>
    <row r="46" spans="1:10" ht="16" thickTop="1">
      <c r="B46" s="11"/>
      <c r="C46" s="20"/>
      <c r="D46" s="25"/>
      <c r="E46" s="20"/>
      <c r="F46" s="25"/>
      <c r="I46" s="3"/>
      <c r="J46" s="3"/>
    </row>
    <row r="47" spans="1:10">
      <c r="B47" s="2" t="s">
        <v>37</v>
      </c>
      <c r="C47" s="20"/>
      <c r="D47" s="20">
        <v>562287</v>
      </c>
      <c r="E47" s="20"/>
      <c r="F47" s="20">
        <v>562287</v>
      </c>
      <c r="H47" s="14">
        <v>557900</v>
      </c>
      <c r="I47" s="3"/>
      <c r="J47" s="14">
        <v>557900</v>
      </c>
    </row>
    <row r="48" spans="1:10">
      <c r="B48" s="32" t="s">
        <v>38</v>
      </c>
      <c r="C48" s="20"/>
      <c r="D48" s="33">
        <v>-180270.12</v>
      </c>
      <c r="E48" s="20"/>
      <c r="F48" s="14">
        <v>-21556</v>
      </c>
      <c r="H48" s="14"/>
      <c r="I48" s="3"/>
      <c r="J48" s="14"/>
    </row>
    <row r="49" spans="1:10">
      <c r="B49" s="32" t="s">
        <v>39</v>
      </c>
      <c r="C49" s="20"/>
      <c r="D49" s="20">
        <v>19177036</v>
      </c>
      <c r="E49" s="20"/>
      <c r="F49" s="20">
        <v>17564047</v>
      </c>
      <c r="H49" s="14">
        <v>12282171</v>
      </c>
      <c r="I49" s="3"/>
      <c r="J49" s="14">
        <v>7598992</v>
      </c>
    </row>
    <row r="50" spans="1:10">
      <c r="B50" s="2" t="s">
        <v>40</v>
      </c>
      <c r="C50" s="20"/>
      <c r="D50" s="23">
        <v>1161401</v>
      </c>
      <c r="E50" s="20"/>
      <c r="F50" s="28">
        <v>1092951</v>
      </c>
      <c r="H50" s="14">
        <v>2578770</v>
      </c>
      <c r="I50" s="3"/>
      <c r="J50" s="14">
        <v>4742331</v>
      </c>
    </row>
    <row r="51" spans="1:10" s="11" customFormat="1" ht="16" thickBot="1">
      <c r="A51" s="10"/>
      <c r="B51" s="30" t="s">
        <v>41</v>
      </c>
      <c r="C51" s="20"/>
      <c r="D51" s="30">
        <f>SUM(D47:D50)</f>
        <v>20720453.879999999</v>
      </c>
      <c r="E51" s="20"/>
      <c r="F51" s="30">
        <f>SUM(F47:F50)</f>
        <v>19197729</v>
      </c>
      <c r="G51" s="2"/>
      <c r="H51" s="31">
        <f>SUM(H47:H50)</f>
        <v>15418841</v>
      </c>
      <c r="I51" s="3"/>
      <c r="J51" s="31">
        <f t="shared" ref="J51" si="1">SUM(J47:J50)</f>
        <v>12899223</v>
      </c>
    </row>
    <row r="52" spans="1:10" ht="16" thickTop="1">
      <c r="C52" s="20"/>
      <c r="D52" s="20"/>
      <c r="E52" s="20"/>
      <c r="F52" s="20"/>
      <c r="I52" s="3"/>
    </row>
    <row r="53" spans="1:10" ht="30" hidden="1">
      <c r="B53" s="34" t="s">
        <v>42</v>
      </c>
      <c r="C53" s="20"/>
      <c r="D53" s="20">
        <v>0</v>
      </c>
      <c r="E53" s="20"/>
      <c r="F53" s="20">
        <v>0</v>
      </c>
      <c r="I53" s="3"/>
    </row>
    <row r="54" spans="1:10" hidden="1">
      <c r="C54" s="20"/>
      <c r="D54" s="20"/>
      <c r="E54" s="20"/>
      <c r="F54" s="20"/>
      <c r="I54" s="3"/>
    </row>
    <row r="55" spans="1:10" s="11" customFormat="1" ht="16" thickBot="1">
      <c r="A55" s="10"/>
      <c r="B55" s="30" t="s">
        <v>43</v>
      </c>
      <c r="C55" s="20"/>
      <c r="D55" s="30">
        <f>+D51+D33+D43+D53</f>
        <v>32638584.369999997</v>
      </c>
      <c r="E55" s="20"/>
      <c r="F55" s="30">
        <f>+F51+F33+F43+F53-2</f>
        <v>32121352</v>
      </c>
      <c r="G55" s="2"/>
      <c r="H55" s="31">
        <f>+H51+H33+H43+H53-0.51</f>
        <v>26720353.619999997</v>
      </c>
      <c r="I55" s="3"/>
      <c r="J55" s="31">
        <f t="shared" ref="J55:K55" si="2">+J51+J33+J43+J53</f>
        <v>22835280</v>
      </c>
    </row>
    <row r="56" spans="1:10" ht="7" customHeight="1" thickTop="1">
      <c r="C56" s="20"/>
      <c r="D56" s="20"/>
      <c r="E56" s="20"/>
      <c r="F56" s="20"/>
      <c r="I56" s="3"/>
    </row>
    <row r="57" spans="1:10">
      <c r="C57" s="20"/>
      <c r="E57" s="20"/>
      <c r="I57" s="3"/>
    </row>
    <row r="58" spans="1:10">
      <c r="I58" s="3"/>
    </row>
    <row r="59" spans="1:10">
      <c r="I59" s="3"/>
    </row>
    <row r="127" spans="1:7" s="3" customFormat="1">
      <c r="A127" s="1"/>
      <c r="B127" s="2" t="s">
        <v>44</v>
      </c>
      <c r="G127" s="2"/>
    </row>
    <row r="144" spans="1:6">
      <c r="A144" s="2"/>
      <c r="C144" s="2"/>
      <c r="D144" s="2"/>
      <c r="E144" s="2"/>
      <c r="F144" s="2"/>
    </row>
    <row r="145" spans="1:17">
      <c r="A145" s="2"/>
      <c r="C145" s="2"/>
      <c r="D145" s="2"/>
      <c r="E145" s="2"/>
      <c r="F145" s="2"/>
      <c r="Q145" s="2" t="e">
        <f>+#REF!-P145</f>
        <v>#REF!</v>
      </c>
    </row>
    <row r="146" spans="1:17">
      <c r="A146" s="2"/>
      <c r="C146" s="2"/>
      <c r="D146" s="2"/>
      <c r="E146" s="2"/>
      <c r="F146" s="2"/>
      <c r="Q146" s="2" t="e">
        <f>+#REF!-P146</f>
        <v>#REF!</v>
      </c>
    </row>
    <row r="147" spans="1:17">
      <c r="A147" s="2"/>
      <c r="C147" s="2"/>
      <c r="D147" s="2"/>
      <c r="E147" s="2"/>
      <c r="F147" s="2"/>
      <c r="Q147" s="2" t="e">
        <f>+#REF!-P147</f>
        <v>#REF!</v>
      </c>
    </row>
    <row r="148" spans="1:17">
      <c r="A148" s="2"/>
      <c r="C148" s="2"/>
      <c r="D148" s="2"/>
      <c r="E148" s="2"/>
      <c r="F148" s="2"/>
      <c r="Q148" s="2" t="e">
        <f>+#REF!-P148</f>
        <v>#REF!</v>
      </c>
    </row>
    <row r="149" spans="1:17">
      <c r="A149" s="2"/>
      <c r="C149" s="2"/>
      <c r="D149" s="2"/>
      <c r="E149" s="2"/>
      <c r="F149" s="2"/>
      <c r="Q149" s="2" t="e">
        <f>+#REF!-P149</f>
        <v>#REF!</v>
      </c>
    </row>
    <row r="150" spans="1:17">
      <c r="A150" s="2"/>
      <c r="C150" s="2"/>
      <c r="D150" s="2"/>
      <c r="E150" s="2"/>
      <c r="F150" s="2"/>
      <c r="Q150" s="2" t="e">
        <f>+#REF!-P150</f>
        <v>#REF!</v>
      </c>
    </row>
    <row r="151" spans="1:17">
      <c r="A151" s="2"/>
      <c r="C151" s="2"/>
      <c r="D151" s="2"/>
      <c r="E151" s="2"/>
      <c r="F151" s="2"/>
      <c r="Q151" s="2" t="e">
        <f>+#REF!-P151</f>
        <v>#REF!</v>
      </c>
    </row>
    <row r="152" spans="1:17">
      <c r="A152" s="2"/>
      <c r="C152" s="2"/>
      <c r="D152" s="2"/>
      <c r="E152" s="2"/>
      <c r="F152" s="2"/>
      <c r="Q152" s="2" t="e">
        <f>+#REF!-P152</f>
        <v>#REF!</v>
      </c>
    </row>
    <row r="153" spans="1:17">
      <c r="A153" s="2"/>
      <c r="C153" s="2"/>
      <c r="D153" s="2"/>
      <c r="E153" s="2"/>
      <c r="F153" s="2"/>
      <c r="Q153" s="2" t="e">
        <f>+#REF!-P153</f>
        <v>#REF!</v>
      </c>
    </row>
    <row r="154" spans="1:17">
      <c r="A154" s="2"/>
      <c r="C154" s="2"/>
      <c r="D154" s="2"/>
      <c r="E154" s="2"/>
      <c r="F154" s="2"/>
      <c r="Q154" s="2" t="e">
        <f>+#REF!-P154</f>
        <v>#REF!</v>
      </c>
    </row>
    <row r="155" spans="1:17">
      <c r="A155" s="2"/>
      <c r="C155" s="2"/>
      <c r="D155" s="2"/>
      <c r="E155" s="2"/>
      <c r="F155" s="2"/>
      <c r="Q155" s="2" t="e">
        <f>+#REF!-P155</f>
        <v>#REF!</v>
      </c>
    </row>
    <row r="156" spans="1:17">
      <c r="A156" s="2"/>
      <c r="C156" s="2"/>
      <c r="D156" s="2"/>
      <c r="E156" s="2"/>
      <c r="F156" s="2"/>
      <c r="Q156" s="2" t="e">
        <f>+#REF!-P156</f>
        <v>#REF!</v>
      </c>
    </row>
    <row r="157" spans="1:17">
      <c r="A157" s="2"/>
      <c r="C157" s="2"/>
      <c r="D157" s="2"/>
      <c r="E157" s="2"/>
      <c r="F157" s="2"/>
      <c r="Q157" s="2" t="e">
        <f>+#REF!-P157</f>
        <v>#REF!</v>
      </c>
    </row>
    <row r="158" spans="1:17">
      <c r="A158" s="2"/>
      <c r="C158" s="2"/>
      <c r="D158" s="2"/>
      <c r="E158" s="2"/>
      <c r="F158" s="2"/>
      <c r="Q158" s="2" t="e">
        <f>+#REF!-P158</f>
        <v>#REF!</v>
      </c>
    </row>
    <row r="159" spans="1:17">
      <c r="A159" s="2"/>
      <c r="C159" s="2"/>
      <c r="D159" s="2"/>
      <c r="E159" s="2"/>
      <c r="F159" s="2"/>
      <c r="Q159" s="2" t="e">
        <f>+#REF!-P159</f>
        <v>#REF!</v>
      </c>
    </row>
    <row r="160" spans="1:17">
      <c r="A160" s="2"/>
      <c r="C160" s="2"/>
      <c r="D160" s="2"/>
      <c r="E160" s="2"/>
      <c r="F160" s="2"/>
      <c r="Q160" s="2" t="e">
        <f>+#REF!-P160</f>
        <v>#REF!</v>
      </c>
    </row>
    <row r="161" spans="1:17">
      <c r="A161" s="2"/>
      <c r="C161" s="2"/>
      <c r="D161" s="2"/>
      <c r="E161" s="2"/>
      <c r="F161" s="2"/>
      <c r="Q161" s="2" t="e">
        <f>+#REF!-P161</f>
        <v>#REF!</v>
      </c>
    </row>
    <row r="162" spans="1:17">
      <c r="A162" s="2"/>
      <c r="C162" s="2"/>
      <c r="D162" s="2"/>
      <c r="E162" s="2"/>
      <c r="F162" s="2"/>
      <c r="Q162" s="2" t="e">
        <f>+#REF!-P162</f>
        <v>#REF!</v>
      </c>
    </row>
    <row r="163" spans="1:17">
      <c r="A163" s="2"/>
      <c r="C163" s="2"/>
      <c r="D163" s="2"/>
      <c r="E163" s="2"/>
      <c r="F163" s="2"/>
      <c r="Q163" s="2" t="e">
        <f>+#REF!-P163</f>
        <v>#REF!</v>
      </c>
    </row>
    <row r="164" spans="1:17">
      <c r="A164" s="2"/>
      <c r="C164" s="2"/>
      <c r="D164" s="2"/>
      <c r="E164" s="2"/>
      <c r="F164" s="2"/>
      <c r="Q164" s="2" t="e">
        <f>+#REF!-P164</f>
        <v>#REF!</v>
      </c>
    </row>
    <row r="165" spans="1:17">
      <c r="A165" s="2"/>
      <c r="C165" s="2"/>
      <c r="D165" s="2"/>
      <c r="E165" s="2"/>
      <c r="F165" s="2"/>
      <c r="Q165" s="2" t="e">
        <f>+#REF!-P165</f>
        <v>#REF!</v>
      </c>
    </row>
    <row r="166" spans="1:17">
      <c r="A166" s="2"/>
      <c r="C166" s="2"/>
      <c r="D166" s="2"/>
      <c r="E166" s="2"/>
      <c r="F166" s="2"/>
      <c r="Q166" s="2" t="e">
        <f>+#REF!-P166</f>
        <v>#REF!</v>
      </c>
    </row>
    <row r="167" spans="1:17">
      <c r="A167" s="2"/>
      <c r="C167" s="2"/>
      <c r="D167" s="2"/>
      <c r="E167" s="2"/>
      <c r="F167" s="2"/>
      <c r="Q167" s="2" t="e">
        <f>+#REF!-P167</f>
        <v>#REF!</v>
      </c>
    </row>
    <row r="168" spans="1:17">
      <c r="A168" s="2"/>
      <c r="C168" s="2"/>
      <c r="D168" s="2"/>
      <c r="E168" s="2"/>
      <c r="F168" s="2"/>
      <c r="Q168" s="2" t="e">
        <f>+#REF!-P168</f>
        <v>#REF!</v>
      </c>
    </row>
    <row r="169" spans="1:17">
      <c r="A169" s="2"/>
      <c r="C169" s="2"/>
      <c r="D169" s="2"/>
      <c r="E169" s="2"/>
      <c r="F169" s="2"/>
      <c r="Q169" s="2" t="e">
        <f>+#REF!-P169</f>
        <v>#REF!</v>
      </c>
    </row>
    <row r="170" spans="1:17">
      <c r="A170" s="2"/>
      <c r="C170" s="2"/>
      <c r="D170" s="2"/>
      <c r="E170" s="2"/>
      <c r="F170" s="2"/>
      <c r="Q170" s="2" t="e">
        <f>+#REF!-P170</f>
        <v>#REF!</v>
      </c>
    </row>
    <row r="171" spans="1:17">
      <c r="A171" s="2"/>
      <c r="C171" s="2"/>
      <c r="D171" s="2"/>
      <c r="E171" s="2"/>
      <c r="F171" s="2"/>
      <c r="Q171" s="2" t="e">
        <f>+#REF!-P171</f>
        <v>#REF!</v>
      </c>
    </row>
    <row r="172" spans="1:17">
      <c r="A172" s="2"/>
      <c r="C172" s="2"/>
      <c r="D172" s="2"/>
      <c r="E172" s="2"/>
      <c r="F172" s="2"/>
      <c r="Q172" s="2" t="e">
        <f>+#REF!-P172</f>
        <v>#REF!</v>
      </c>
    </row>
    <row r="173" spans="1:17">
      <c r="A173" s="2"/>
      <c r="C173" s="2"/>
      <c r="D173" s="2"/>
      <c r="E173" s="2"/>
      <c r="F173" s="2"/>
      <c r="Q173" s="2" t="e">
        <f>+#REF!-P173</f>
        <v>#REF!</v>
      </c>
    </row>
    <row r="174" spans="1:17">
      <c r="A174" s="2"/>
      <c r="C174" s="2"/>
      <c r="D174" s="2"/>
      <c r="E174" s="2"/>
      <c r="F174" s="2"/>
      <c r="Q174" s="2" t="e">
        <f>+#REF!-P174</f>
        <v>#REF!</v>
      </c>
    </row>
    <row r="175" spans="1:17">
      <c r="A175" s="2"/>
      <c r="C175" s="2"/>
      <c r="D175" s="2"/>
      <c r="E175" s="2"/>
      <c r="F175" s="2"/>
      <c r="Q175" s="2" t="e">
        <f>+#REF!-P175</f>
        <v>#REF!</v>
      </c>
    </row>
    <row r="176" spans="1:17">
      <c r="A176" s="2"/>
      <c r="C176" s="2"/>
      <c r="D176" s="2"/>
      <c r="E176" s="2"/>
      <c r="F176" s="2"/>
      <c r="Q176" s="2" t="e">
        <f>+#REF!-P176</f>
        <v>#REF!</v>
      </c>
    </row>
    <row r="177" spans="1:18">
      <c r="A177" s="2"/>
      <c r="C177" s="2"/>
      <c r="D177" s="2"/>
      <c r="E177" s="2"/>
      <c r="F177" s="2"/>
      <c r="Q177" s="2" t="e">
        <f>+#REF!-P177</f>
        <v>#REF!</v>
      </c>
    </row>
    <row r="178" spans="1:18">
      <c r="A178" s="2"/>
      <c r="C178" s="2"/>
      <c r="D178" s="2"/>
      <c r="E178" s="2"/>
      <c r="F178" s="2"/>
      <c r="R178" s="2" t="e">
        <f>+#REF!-P178</f>
        <v>#REF!</v>
      </c>
    </row>
    <row r="179" spans="1:18">
      <c r="A179" s="2"/>
      <c r="C179" s="2"/>
      <c r="D179" s="2"/>
      <c r="E179" s="2"/>
      <c r="F179" s="2"/>
      <c r="R179" s="2" t="e">
        <f>+#REF!-P179</f>
        <v>#REF!</v>
      </c>
    </row>
    <row r="180" spans="1:18">
      <c r="A180" s="2"/>
      <c r="C180" s="2"/>
      <c r="D180" s="2"/>
      <c r="E180" s="2"/>
      <c r="F180" s="2"/>
      <c r="R180" s="2" t="e">
        <f>+#REF!-P180</f>
        <v>#REF!</v>
      </c>
    </row>
    <row r="181" spans="1:18">
      <c r="A181" s="2"/>
      <c r="C181" s="2"/>
      <c r="D181" s="2"/>
      <c r="E181" s="2"/>
      <c r="F181" s="2"/>
      <c r="R181" s="2" t="e">
        <f>+#REF!-P181</f>
        <v>#REF!</v>
      </c>
    </row>
    <row r="182" spans="1:18">
      <c r="A182" s="2"/>
      <c r="C182" s="2"/>
      <c r="D182" s="2"/>
      <c r="E182" s="2"/>
      <c r="F182" s="2"/>
      <c r="R182" s="2" t="e">
        <f>+#REF!-P182</f>
        <v>#REF!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PROSPETTO BILANCIO STATO PATRI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enrico locatelli</dc:creator>
  <cp:lastModifiedBy>enrico locatelli</cp:lastModifiedBy>
  <dcterms:created xsi:type="dcterms:W3CDTF">2018-09-20T08:39:44Z</dcterms:created>
  <dcterms:modified xsi:type="dcterms:W3CDTF">2018-09-20T08:40:24Z</dcterms:modified>
</cp:coreProperties>
</file>